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940" windowWidth="28830" windowHeight="5985" activeTab="0"/>
  </bookViews>
  <sheets>
    <sheet name="INDEX" sheetId="1" r:id="rId1"/>
    <sheet name="R_PTW 2020vs2019" sheetId="2" r:id="rId2"/>
    <sheet name="R_PTW NEW 2020vs2019" sheetId="3" r:id="rId3"/>
    <sheet name="R_MC NEW 2020vs2019" sheetId="4" r:id="rId4"/>
    <sheet name="R_MC 2020 rankings" sheetId="5" r:id="rId5"/>
    <sheet name="R_MP NEW 2020vs2019" sheetId="6" r:id="rId6"/>
    <sheet name="R_MP_2020 ranking" sheetId="7" r:id="rId7"/>
    <sheet name="R_PTW USED 2020vs2019" sheetId="8" r:id="rId8"/>
    <sheet name="R_MC&amp;MP structure 2020" sheetId="9" r:id="rId9"/>
  </sheets>
  <definedNames>
    <definedName name="_xlfn.IFERROR" hidden="1">#NAME?</definedName>
    <definedName name="_xlnm.Print_Area" localSheetId="4">'R_MC 2020 rankings'!$B$2:$X$67</definedName>
    <definedName name="_xlnm.Print_Area" localSheetId="3">'R_MC NEW 2020vs2019'!$A$1:$Q$41</definedName>
    <definedName name="_xlnm.Print_Area" localSheetId="8">'R_MC&amp;MP structure 2020'!$A$1:$N$48</definedName>
    <definedName name="_xlnm.Print_Area" localSheetId="5">'R_MP NEW 2020vs2019'!$A$1:$Q$41</definedName>
    <definedName name="_xlnm.Print_Area" localSheetId="6">'R_MP_2020 ranking'!$B$1:$I$14</definedName>
    <definedName name="_xlnm.Print_Area" localSheetId="1">'R_PTW 2020vs2019'!$A$1:$O$39</definedName>
    <definedName name="_xlnm.Print_Area" localSheetId="2">'R_PTW NEW 2020vs2019'!$A$1:$O$39</definedName>
    <definedName name="_xlnm.Print_Area" localSheetId="7">'R_PTW USED 2020vs2019'!$A$1:$O$39</definedName>
  </definedNames>
  <calcPr fullCalcOnLoad="1"/>
</workbook>
</file>

<file path=xl/sharedStrings.xml><?xml version="1.0" encoding="utf-8"?>
<sst xmlns="http://schemas.openxmlformats.org/spreadsheetml/2006/main" count="420" uniqueCount="150">
  <si>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</si>
  <si>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</si>
  <si>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</si>
  <si>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</si>
  <si>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</si>
  <si>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</si>
  <si>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</si>
  <si>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</si>
  <si>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</si>
  <si>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</si>
  <si>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</si>
  <si>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</si>
  <si>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</si>
  <si>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</si>
  <si>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</si>
  <si>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</si>
  <si>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</si>
  <si>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</si>
  <si>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</si>
  <si>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</si>
  <si>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</si>
  <si>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</si>
  <si>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</si>
  <si>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</si>
  <si>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</si>
  <si>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</si>
  <si>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</si>
  <si>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</si>
  <si>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</si>
  <si>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</si>
  <si>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</si>
  <si>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</si>
  <si>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</si>
  <si>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</si>
  <si>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</si>
  <si>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</si>
  <si>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</si>
  <si>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</si>
  <si>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</si>
  <si>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</si>
  <si>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</si>
  <si>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</si>
  <si>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</si>
  <si>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</si>
  <si>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</si>
  <si>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</si>
  <si>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</si>
  <si>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</si>
  <si>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</si>
  <si>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</si>
  <si>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</si>
  <si>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</si>
  <si>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</si>
  <si>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</si>
  <si>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</si>
  <si>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</si>
  <si>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</si>
  <si>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</si>
  <si>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</si>
  <si>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</si>
  <si>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</si>
  <si>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</si>
  <si>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</si>
  <si>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</si>
  <si>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</si>
  <si>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</si>
  <si>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</si>
  <si>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</si>
  <si>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</si>
  <si>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</si>
  <si>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</si>
  <si>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</si>
  <si>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</si>
  <si>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</si>
  <si>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</si>
  <si>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</si>
  <si>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</si>
  <si>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</si>
  <si>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</si>
  <si>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</si>
  <si>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</si>
  <si>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Marka</t>
  </si>
  <si>
    <t>LONGJIA</t>
  </si>
  <si>
    <t>TOTAL 2019</t>
  </si>
  <si>
    <t>change 2019/2018</t>
  </si>
  <si>
    <t>2019
Share %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</si>
  <si>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</si>
  <si>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</si>
  <si>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</si>
  <si>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</si>
  <si>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</si>
  <si>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</si>
  <si>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</si>
  <si>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KYMCO</t>
  </si>
  <si>
    <t>R_MC 2020 rankings</t>
  </si>
  <si>
    <t>R_MP_2020 ranking</t>
  </si>
  <si>
    <t>R_MC&amp;MP structure 2020</t>
  </si>
  <si>
    <t>MC and MP SHARE in TOTAL FIRST REGISTRATIONS, YEAR 2020</t>
  </si>
  <si>
    <t>R_PTW 2020vs2019</t>
  </si>
  <si>
    <t>FIRST REGISTRATIONS OF PTW, 2020 VS 2019</t>
  </si>
  <si>
    <t>R_PTW NEW 2020vs2019</t>
  </si>
  <si>
    <t>FIRST REGISTRATIONS OF NEW* PTW, 2020 vs 2019</t>
  </si>
  <si>
    <t>R_MC NEW 2020vs2019</t>
  </si>
  <si>
    <t>FIRST REGISTRATIONS OF NEW* MC, 2020 vs 2019</t>
  </si>
  <si>
    <t>R_MP NEW 2020vs2019</t>
  </si>
  <si>
    <t>FIRST REGISTRATIONS OF NEW* MP, 2020 vs 2019</t>
  </si>
  <si>
    <t>R_PTW USED 2020vs2019</t>
  </si>
  <si>
    <t>FIRST REGISTRATIONS OF NEW USED PTW, 2020 VS 2019</t>
  </si>
  <si>
    <t>FIRST REGISTRATION OF NEW AND USED PTW JANUARY - DECEMBER 2019</t>
  </si>
  <si>
    <t>FIRST REGISTRATION OF NEW PTW JANUARY - DECEMBER 2019</t>
  </si>
  <si>
    <t>change 2020/2019</t>
  </si>
  <si>
    <t>NEW and USED PTW FIRST REGISTRATIONS IN POLAND in units, 2020</t>
  </si>
  <si>
    <t>TOTAL 2020</t>
  </si>
  <si>
    <t>2020 CHANGE % m/m</t>
  </si>
  <si>
    <t>2020 vs 2019 CHANGE %  y/y</t>
  </si>
  <si>
    <t>NEW PTW FIRST REGISTRATIONS IN POLAND in units, 2020</t>
  </si>
  <si>
    <t>NEW MC FIRST REGISTRATIONS IN POLAND in units, 2020 vs 2019</t>
  </si>
  <si>
    <t>New* MOTORCYCLE - makes ranking - 2020 YTD</t>
  </si>
  <si>
    <t>New MOTORCYCLES - makes ranking by DCC - 2020 YTD</t>
  </si>
  <si>
    <t>New MOTORCYCLES - makes ranking by segments - 2020 YTD</t>
  </si>
  <si>
    <t>2020
Share %</t>
  </si>
  <si>
    <t>NEW MP FIRST REGISTRATIONS IN POLAND in units, 2020 vs 2019</t>
  </si>
  <si>
    <t>New* MOPEDS - Top 10 makes ranking - 2020 YTD</t>
  </si>
  <si>
    <t>USED PTW FIRST REGISTRATIONS IN POLAND in units, 2020</t>
  </si>
  <si>
    <t>2020 vs 2018 CHANGE %  y/y</t>
  </si>
  <si>
    <t>FIRST REGISTRATION OF USED PTW JANUARY - DECEMBER 2019</t>
  </si>
  <si>
    <t>MC and MP SHARE in TOTAL FIRST REGISTRATIONS, in units, YEAR 2020</t>
  </si>
  <si>
    <t>YEAR 2020:</t>
  </si>
  <si>
    <t>NEW MC* 2020</t>
  </si>
  <si>
    <t>USED MC** 2020</t>
  </si>
  <si>
    <t>TOTAL MC 2020</t>
  </si>
  <si>
    <t>NEW MP* 2020</t>
  </si>
  <si>
    <t>USED MP** 2020</t>
  </si>
  <si>
    <t>TOTAL MP 2020</t>
  </si>
  <si>
    <t>electric</t>
  </si>
  <si>
    <t>SUNRA</t>
  </si>
  <si>
    <t>&lt;=125cc</t>
  </si>
  <si>
    <t>&gt;750cc</t>
  </si>
  <si>
    <t>125cc&lt;engine capacity&lt;=250cc</t>
  </si>
  <si>
    <t>250cc&lt;engine capacity&lt;=500cc</t>
  </si>
  <si>
    <t>500cc&lt;engine capacity&lt;=750cc</t>
  </si>
  <si>
    <t>engine capacity&gt;750cc</t>
  </si>
  <si>
    <t>BENELLI</t>
  </si>
  <si>
    <t>YADEA</t>
  </si>
  <si>
    <t>TORQ</t>
  </si>
  <si>
    <t>TAOTAO</t>
  </si>
  <si>
    <t>FIRST REGISTRATIONS of NEW* MC, TOP 10 BRANDS JUNUARY-JULY 2020</t>
  </si>
  <si>
    <t>FIRST REGISTRATIONS MP, TOP 10 BRANDS JUNUARY-JULY 2020</t>
  </si>
  <si>
    <t>JULY</t>
  </si>
  <si>
    <t>January - July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</si>
</sst>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0" fontId="28" fillId="0" borderId="0" xfId="99" applyNumberFormat="1" applyFont="1" applyBorder="1" applyAlignment="1">
      <alignment vertical="center"/>
    </xf>
    <xf numFmtId="3" fontId="31" fillId="25" borderId="15" xfId="91" applyNumberFormat="1" applyFont="1" applyFill="1" applyBorder="1">
      <alignment/>
      <protection/>
    </xf>
    <xf numFmtId="0" fontId="53" fillId="0" borderId="13" xfId="0" applyFont="1" applyBorder="1" applyAlignment="1">
      <alignment horizontal="left"/>
    </xf>
    <xf numFmtId="0" fontId="53" fillId="0" borderId="27" xfId="0" applyFont="1" applyBorder="1" applyAlignment="1">
      <alignment horizontal="left"/>
    </xf>
    <xf numFmtId="170" fontId="0" fillId="0" borderId="0" xfId="99" applyNumberFormat="1" applyFont="1" applyAlignment="1">
      <alignment shrinkToFit="1"/>
    </xf>
    <xf numFmtId="170" fontId="0" fillId="0" borderId="20" xfId="99" applyNumberFormat="1" applyBorder="1" applyAlignment="1">
      <alignment shrinkToFit="1"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0" xfId="91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2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275"/>
          <c:w val="0.824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2020vs2019'!$U$5:$AF$5</c:f>
              <c:numCache/>
            </c:numRef>
          </c:val>
        </c:ser>
        <c:ser>
          <c:idx val="1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2020vs2019'!$B$2:$M$2</c:f>
              <c:strCache/>
            </c:strRef>
          </c:cat>
          <c:val>
            <c:numRef>
              <c:f>'R_PTW 2020vs2019'!$B$5:$M$5</c:f>
              <c:numCache/>
            </c:numRef>
          </c:val>
        </c:ser>
        <c:axId val="37684695"/>
        <c:axId val="3617936"/>
      </c:barChart>
      <c:catAx>
        <c:axId val="3768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7936"/>
        <c:crosses val="autoZero"/>
        <c:auto val="1"/>
        <c:lblOffset val="100"/>
        <c:tickLblSkip val="1"/>
        <c:noMultiLvlLbl val="0"/>
      </c:catAx>
      <c:valAx>
        <c:axId val="3617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846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8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2020 rankings'!$T$10,'R_MC 2020 rankings'!$T$15,'R_MC 2020 rankings'!$T$20,'R_MC 2020 rankings'!$T$25,'R_MC 2020 rankings'!$T$30,'R_MC 2020 rankings'!$T$35,'R_MC 2020 rankings'!$T$40,'R_MC 2020 rankings'!$T$45,'R_MC 2020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2020vs2019'!$B$7:$M$7</c:f>
              <c:numCache/>
            </c:numRef>
          </c:val>
        </c:ser>
        <c:ser>
          <c:idx val="3"/>
          <c:order val="1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2020vs2019'!$B$8:$M$8</c:f>
              <c:numCache/>
            </c:numRef>
          </c:val>
        </c:ser>
        <c:ser>
          <c:idx val="2"/>
          <c:order val="2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2020vs2019'!$B$3:$M$3</c:f>
              <c:strCache/>
            </c:strRef>
          </c:cat>
          <c:val>
            <c:numRef>
              <c:f>'R_MP NEW 2020vs2019'!$B$9:$M$9</c:f>
              <c:numCache/>
            </c:numRef>
          </c:val>
        </c:ser>
        <c:axId val="56508691"/>
        <c:axId val="38816172"/>
      </c:bar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6172"/>
        <c:crosses val="autoZero"/>
        <c:auto val="1"/>
        <c:lblOffset val="100"/>
        <c:tickLblSkip val="1"/>
        <c:noMultiLvlLbl val="0"/>
      </c:catAx>
      <c:valAx>
        <c:axId val="38816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08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 2019 - 2020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2020vs2019'!$F$14</c:f>
              <c:numCache/>
            </c:numRef>
          </c:val>
        </c:ser>
        <c:ser>
          <c:idx val="2"/>
          <c:order val="1"/>
          <c:tx>
            <c:strRef>
              <c:f>'R_MP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2020vs2019'!$N$3</c:f>
              <c:strCache/>
            </c:strRef>
          </c:cat>
          <c:val>
            <c:numRef>
              <c:f>'R_MP NEW 2020vs2019'!$N$9</c:f>
              <c:numCache/>
            </c:numRef>
          </c:val>
        </c:ser>
        <c:gapWidth val="200"/>
        <c:axId val="13801229"/>
        <c:axId val="57102198"/>
      </c:barChart>
      <c:catAx>
        <c:axId val="13801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02198"/>
        <c:crossesAt val="0"/>
        <c:auto val="1"/>
        <c:lblOffset val="100"/>
        <c:tickLblSkip val="1"/>
        <c:noMultiLvlLbl val="0"/>
      </c:catAx>
      <c:valAx>
        <c:axId val="57102198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01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725"/>
          <c:w val="0.7322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2020vs2019'!$U$5:$AF$5</c:f>
              <c:numCache/>
            </c:numRef>
          </c:val>
        </c:ser>
        <c:ser>
          <c:idx val="1"/>
          <c:order val="1"/>
          <c:tx>
            <c:strRef>
              <c:f>'R_PTW USED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2020vs2019'!$B$2:$M$2</c:f>
              <c:strCache/>
            </c:strRef>
          </c:cat>
          <c:val>
            <c:numRef>
              <c:f>'R_PTW USED 2020vs2019'!$B$5:$M$5</c:f>
              <c:numCache/>
            </c:numRef>
          </c:val>
        </c:ser>
        <c:axId val="44157735"/>
        <c:axId val="61875296"/>
      </c:barChart>
      <c:catAx>
        <c:axId val="4415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75296"/>
        <c:crosses val="autoZero"/>
        <c:auto val="1"/>
        <c:lblOffset val="100"/>
        <c:tickLblSkip val="1"/>
        <c:noMultiLvlLbl val="0"/>
      </c:catAx>
      <c:valAx>
        <c:axId val="61875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577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I-VII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975"/>
          <c:w val="0.73775"/>
          <c:h val="0.8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2020vs2019'!$F$10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2020vs2019'!$F$13</c:f>
              <c:numCache/>
            </c:numRef>
          </c:val>
        </c:ser>
        <c:ser>
          <c:idx val="2"/>
          <c:order val="1"/>
          <c:tx>
            <c:strRef>
              <c:f>'R_PTW USED 2020vs2019'!$E$10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2020vs2019'!$N$2</c:f>
              <c:strCache/>
            </c:strRef>
          </c:cat>
          <c:val>
            <c:numRef>
              <c:f>'R_PTW USED 2020vs2019'!$N$5</c:f>
              <c:numCache/>
            </c:numRef>
          </c:val>
        </c:ser>
        <c:gapWidth val="200"/>
        <c:axId val="20006753"/>
        <c:axId val="45843050"/>
      </c:barChart>
      <c:catAx>
        <c:axId val="2000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43050"/>
        <c:crosses val="autoZero"/>
        <c:auto val="1"/>
        <c:lblOffset val="100"/>
        <c:tickLblSkip val="1"/>
        <c:noMultiLvlLbl val="0"/>
      </c:catAx>
      <c:valAx>
        <c:axId val="4584305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06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I-VII 2020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2020vs2019'!$A$3:$A$4</c:f>
              <c:strCache/>
            </c:strRef>
          </c:cat>
          <c:val>
            <c:numRef>
              <c:f>'R_PTW USED 2020vs2019'!$O$3:$O$4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2020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2020'!$A$11</c:f>
              <c:strCache>
                <c:ptCount val="1"/>
                <c:pt idx="0">
                  <c:v>USED MC**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2020'!$B$11:$M$11</c:f>
              <c:numCache/>
            </c:numRef>
          </c:val>
        </c:ser>
        <c:ser>
          <c:idx val="0"/>
          <c:order val="1"/>
          <c:tx>
            <c:strRef>
              <c:f>'R_MC&amp;MP structure 2020'!$A$10</c:f>
              <c:strCache>
                <c:ptCount val="1"/>
                <c:pt idx="0">
                  <c:v>NEW MC*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2020'!$B$10:$M$10</c:f>
              <c:numCache/>
            </c:numRef>
          </c:val>
        </c:ser>
        <c:overlap val="100"/>
        <c:axId val="9934267"/>
        <c:axId val="22299540"/>
      </c:barChart>
      <c:lineChart>
        <c:grouping val="standard"/>
        <c:varyColors val="0"/>
        <c:ser>
          <c:idx val="2"/>
          <c:order val="2"/>
          <c:tx>
            <c:strRef>
              <c:f>'R_MC&amp;MP structure 2020'!$A$8</c:f>
              <c:strCache>
                <c:ptCount val="1"/>
                <c:pt idx="0">
                  <c:v>TOTAL MC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2020'!$B$8:$M$8</c:f>
              <c:numCache/>
            </c:numRef>
          </c:val>
          <c:smooth val="0"/>
        </c:ser>
        <c:axId val="9934267"/>
        <c:axId val="22299540"/>
      </c:lineChart>
      <c:catAx>
        <c:axId val="993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99540"/>
        <c:crosses val="autoZero"/>
        <c:auto val="1"/>
        <c:lblOffset val="100"/>
        <c:tickLblSkip val="1"/>
        <c:noMultiLvlLbl val="0"/>
      </c:catAx>
      <c:valAx>
        <c:axId val="222995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42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2020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2020'!$A$26</c:f>
              <c:strCache>
                <c:ptCount val="1"/>
                <c:pt idx="0">
                  <c:v>USED MP** 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2020'!$B$26:$M$26</c:f>
              <c:numCache/>
            </c:numRef>
          </c:val>
        </c:ser>
        <c:ser>
          <c:idx val="0"/>
          <c:order val="1"/>
          <c:tx>
            <c:strRef>
              <c:f>'R_MC&amp;MP structure 2020'!$A$25</c:f>
              <c:strCache>
                <c:ptCount val="1"/>
                <c:pt idx="0">
                  <c:v>NEW MP* 2020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2020'!$B$4:$M$4</c:f>
              <c:strCache/>
            </c:strRef>
          </c:cat>
          <c:val>
            <c:numRef>
              <c:f>'R_MC&amp;MP structure 2020'!$B$25:$M$25</c:f>
              <c:numCache/>
            </c:numRef>
          </c:val>
        </c:ser>
        <c:overlap val="100"/>
        <c:axId val="66478133"/>
        <c:axId val="61432286"/>
      </c:barChart>
      <c:lineChart>
        <c:grouping val="standard"/>
        <c:varyColors val="0"/>
        <c:ser>
          <c:idx val="2"/>
          <c:order val="2"/>
          <c:tx>
            <c:strRef>
              <c:f>'R_MC&amp;MP structure 2020'!$A$23</c:f>
              <c:strCache>
                <c:ptCount val="1"/>
                <c:pt idx="0">
                  <c:v>TOTAL MP 2019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2020'!$B$23:$M$23</c:f>
              <c:numCache/>
            </c:numRef>
          </c:val>
          <c:smooth val="0"/>
        </c:ser>
        <c:axId val="66478133"/>
        <c:axId val="61432286"/>
      </c:lineChart>
      <c:catAx>
        <c:axId val="66478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2286"/>
        <c:crosses val="autoZero"/>
        <c:auto val="1"/>
        <c:lblOffset val="100"/>
        <c:tickLblSkip val="1"/>
        <c:noMultiLvlLbl val="0"/>
      </c:catAx>
      <c:valAx>
        <c:axId val="614322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78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I-VII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625"/>
          <c:w val="0.7992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2020vs2019'!$F$13</c:f>
              <c:numCache/>
            </c:numRef>
          </c:val>
        </c:ser>
        <c:ser>
          <c:idx val="2"/>
          <c:order val="1"/>
          <c:tx>
            <c:strRef>
              <c:f>'R_PTW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2020vs2019'!$N$2</c:f>
              <c:strCache/>
            </c:strRef>
          </c:cat>
          <c:val>
            <c:numRef>
              <c:f>'R_PTW 2020vs2019'!$E$13</c:f>
              <c:numCache/>
            </c:numRef>
          </c:val>
        </c:ser>
        <c:gapWidth val="200"/>
        <c:axId val="32561425"/>
        <c:axId val="24617370"/>
      </c:barChart>
      <c:catAx>
        <c:axId val="325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17370"/>
        <c:crosses val="autoZero"/>
        <c:auto val="1"/>
        <c:lblOffset val="100"/>
        <c:tickLblSkip val="1"/>
        <c:noMultiLvlLbl val="0"/>
      </c:catAx>
      <c:valAx>
        <c:axId val="24617370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1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I-VII 2020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2020vs2019'!$A$3:$A$4</c:f>
              <c:strCache/>
            </c:strRef>
          </c:cat>
          <c:val>
            <c:numRef>
              <c:f>'R_PTW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2019-2020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725"/>
          <c:w val="0.73225"/>
          <c:h val="0.78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2020vs2019'!$U$5:$AF$5</c:f>
              <c:numCache/>
            </c:numRef>
          </c:val>
        </c:ser>
        <c:ser>
          <c:idx val="3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2020vs2019'!$B$2:$M$2</c:f>
              <c:strCache/>
            </c:strRef>
          </c:cat>
          <c:val>
            <c:numRef>
              <c:f>'R_PTW NEW 2020vs2019'!$B$5:$M$5</c:f>
              <c:numCache/>
            </c:numRef>
          </c:val>
        </c:ser>
        <c:axId val="20229739"/>
        <c:axId val="47849924"/>
      </c:barChart>
      <c:catAx>
        <c:axId val="2022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9924"/>
        <c:crosses val="autoZero"/>
        <c:auto val="1"/>
        <c:lblOffset val="100"/>
        <c:tickLblSkip val="1"/>
        <c:noMultiLvlLbl val="0"/>
      </c:catAx>
      <c:valAx>
        <c:axId val="478499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29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I-VII 2019 - 2020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975"/>
          <c:w val="0.752"/>
          <c:h val="0.8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2020vs2019'!$C$10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2020vs2019'!$F$13</c:f>
              <c:numCache/>
            </c:numRef>
          </c:val>
        </c:ser>
        <c:ser>
          <c:idx val="2"/>
          <c:order val="1"/>
          <c:tx>
            <c:strRef>
              <c:f>'R_PTW NEW 2020vs2019'!$B$10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2020vs2019'!$N$2</c:f>
              <c:strCache/>
            </c:strRef>
          </c:cat>
          <c:val>
            <c:numRef>
              <c:f>'R_PTW NEW 2020vs2019'!$N$5</c:f>
              <c:numCache/>
            </c:numRef>
          </c:val>
        </c:ser>
        <c:gapWidth val="200"/>
        <c:axId val="27996133"/>
        <c:axId val="50638606"/>
      </c:barChart>
      <c:catAx>
        <c:axId val="2799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38606"/>
        <c:crosses val="autoZero"/>
        <c:auto val="1"/>
        <c:lblOffset val="100"/>
        <c:tickLblSkip val="1"/>
        <c:noMultiLvlLbl val="0"/>
      </c:catAx>
      <c:valAx>
        <c:axId val="5063860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961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I-VII 2020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2020vs2019'!$N$2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2020vs2019'!$A$3:$A$4</c:f>
              <c:strCache/>
            </c:strRef>
          </c:cat>
          <c:val>
            <c:numRef>
              <c:f>'R_PTW NEW 2020vs2019'!$O$3:$O$4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2018-2020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2020vs2019'!$B$7:$M$7</c:f>
              <c:numCache/>
            </c:numRef>
          </c:val>
        </c:ser>
        <c:ser>
          <c:idx val="3"/>
          <c:order val="1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2020vs2019'!$B$8:$M$8</c:f>
              <c:numCache/>
            </c:numRef>
          </c:val>
        </c:ser>
        <c:ser>
          <c:idx val="2"/>
          <c:order val="2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2020vs2019'!$B$3:$M$3</c:f>
              <c:strCache/>
            </c:strRef>
          </c:cat>
          <c:val>
            <c:numRef>
              <c:f>'R_MC NEW 2020vs2019'!$B$9:$M$9</c:f>
              <c:numCache/>
            </c:numRef>
          </c:val>
        </c:ser>
        <c:axId val="53094271"/>
        <c:axId val="8086392"/>
      </c:barChart>
      <c:catAx>
        <c:axId val="530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6392"/>
        <c:crosses val="autoZero"/>
        <c:auto val="1"/>
        <c:lblOffset val="100"/>
        <c:tickLblSkip val="1"/>
        <c:noMultiLvlLbl val="0"/>
      </c:catAx>
      <c:valAx>
        <c:axId val="8086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4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I-VII 2019 - 2020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2020vs2019'!$A$8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2020vs2019'!$F$14</c:f>
              <c:numCache/>
            </c:numRef>
          </c:val>
        </c:ser>
        <c:ser>
          <c:idx val="2"/>
          <c:order val="1"/>
          <c:tx>
            <c:strRef>
              <c:f>'R_MC NEW 2020vs2019'!$A$9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2020vs2019'!$N$3</c:f>
              <c:strCache/>
            </c:strRef>
          </c:cat>
          <c:val>
            <c:numRef>
              <c:f>'R_MC NEW 2020vs2019'!$N$9</c:f>
              <c:numCache/>
            </c:numRef>
          </c:val>
        </c:ser>
        <c:gapWidth val="200"/>
        <c:axId val="5668665"/>
        <c:axId val="51017986"/>
      </c:barChart>
      <c:catAx>
        <c:axId val="56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7986"/>
        <c:crossesAt val="0"/>
        <c:auto val="1"/>
        <c:lblOffset val="100"/>
        <c:tickLblSkip val="1"/>
        <c:noMultiLvlLbl val="0"/>
      </c:catAx>
      <c:valAx>
        <c:axId val="5101798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86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Jan-Jul 2020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-0.002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('R_MC 2020 rankings'!$J$10,'R_MC 2020 rankings'!$J$15,'R_MC 2020 rankings'!$J$20,'R_MC 2020 rankings'!$J$25,'R_MC 2020 rankings'!$J$30,'R_MC 2020 rankings'!$J$31,'R_MC 2020 rankings'!$J$32)</c:f>
              <c:strCache/>
            </c:strRef>
          </c:cat>
          <c:val>
            <c:numRef>
              <c:f>('R_MC 2020 rankings'!$L$10,'R_MC 2020 rankings'!$L$15,'R_MC 2020 rankings'!$L$20,'R_MC 2020 rankings'!$L$25,'R_MC 2020 rankings'!$L$30,'R_MC 2020 rankings'!$L$31,'R_MC 2020 rankings'!$L$32)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75"/>
          <c:y val="0.337"/>
          <c:w val="0.282"/>
          <c:h val="0.4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35</xdr:row>
      <xdr:rowOff>0</xdr:rowOff>
    </xdr:from>
    <xdr:to>
      <xdr:col>14</xdr:col>
      <xdr:colOff>285750</xdr:colOff>
      <xdr:row>51</xdr:row>
      <xdr:rowOff>38100</xdr:rowOff>
    </xdr:to>
    <xdr:graphicFrame>
      <xdr:nvGraphicFramePr>
        <xdr:cNvPr id="1" name="Wykres 2"/>
        <xdr:cNvGraphicFramePr/>
      </xdr:nvGraphicFramePr>
      <xdr:xfrm>
        <a:off x="5286375" y="6229350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8575" y="2571750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2" t="s">
        <v>78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98"/>
      <c r="N1" s="98"/>
    </row>
    <row r="3" spans="2:14" ht="12.75">
      <c r="B3" s="37" t="s">
        <v>2</v>
      </c>
      <c r="N3" t="s">
        <v>62</v>
      </c>
    </row>
    <row r="5" spans="3:9" ht="12.75">
      <c r="C5" s="38" t="s">
        <v>79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98</v>
      </c>
      <c r="C7" s="62" t="s">
        <v>99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100</v>
      </c>
      <c r="C9" s="63" t="s">
        <v>101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102</v>
      </c>
      <c r="C11" s="63" t="s">
        <v>103</v>
      </c>
      <c r="D11" s="10"/>
    </row>
    <row r="12" ht="12.75">
      <c r="B12" s="149"/>
    </row>
    <row r="13" spans="2:17" ht="12.75">
      <c r="B13" s="150" t="s">
        <v>94</v>
      </c>
      <c r="C13" s="62" t="s">
        <v>146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104</v>
      </c>
      <c r="C15" s="63" t="s">
        <v>105</v>
      </c>
      <c r="D15" s="12"/>
    </row>
    <row r="16" ht="12.75">
      <c r="B16" s="149"/>
    </row>
    <row r="17" spans="2:3" ht="12.75">
      <c r="B17" s="151" t="s">
        <v>95</v>
      </c>
      <c r="C17" s="62" t="s">
        <v>147</v>
      </c>
    </row>
    <row r="18" ht="12.75">
      <c r="B18" s="149"/>
    </row>
    <row r="19" spans="2:3" ht="12.75">
      <c r="B19" s="151" t="s">
        <v>106</v>
      </c>
      <c r="C19" s="62" t="s">
        <v>107</v>
      </c>
    </row>
    <row r="20" ht="12.75">
      <c r="B20" s="149"/>
    </row>
    <row r="21" spans="2:3" ht="12.75">
      <c r="B21" s="151" t="s">
        <v>96</v>
      </c>
      <c r="C21" s="62" t="s">
        <v>97</v>
      </c>
    </row>
    <row r="22" ht="12.75">
      <c r="B22" s="149"/>
    </row>
    <row r="23" ht="12.75">
      <c r="D23" s="96" t="s">
        <v>45</v>
      </c>
    </row>
  </sheetData>
  <sheetProtection/>
  <mergeCells count="1">
    <mergeCell ref="B1:L1"/>
  </mergeCells>
  <hyperlinks>
    <hyperlink ref="B7" location="'R_PTW 2020vs2019'!A1" display="R_PTW 2020vs2019"/>
    <hyperlink ref="B9" location="'R_PTW NEW 2020vs2019'!A1" display="R_PTW NEW 2020vs2019"/>
    <hyperlink ref="B11" location="'R_MC NEW 2020vs2019'!A1" display="R_MC NEW 2020vs2019"/>
    <hyperlink ref="B13" location="'R_MC 2020 rankings'!A1" display="R_MC 2020 rankings"/>
    <hyperlink ref="B15" location="'R_MP NEW 2020vs2019'!A1" display="R_MP NEW 2020vs2019"/>
    <hyperlink ref="B17" location="'R_MP_2020 ranking'!A1" display="R_MP_2020 ranking"/>
    <hyperlink ref="B19" location="'R_PTW USED 2020vs2019'!A1" display="R_PTW USED 2020vs2019"/>
    <hyperlink ref="B21" location="'R_MC&amp;MP structure 2020'!A1" display="R_MC&amp;MP structure 2020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108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42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4525</v>
      </c>
      <c r="C3" s="3">
        <v>5599</v>
      </c>
      <c r="D3" s="3">
        <v>5125</v>
      </c>
      <c r="E3" s="3">
        <v>5916</v>
      </c>
      <c r="F3" s="3">
        <v>10900</v>
      </c>
      <c r="G3" s="3">
        <v>11202</v>
      </c>
      <c r="H3" s="3">
        <v>10817</v>
      </c>
      <c r="I3" s="3"/>
      <c r="J3" s="3"/>
      <c r="K3" s="3"/>
      <c r="L3" s="3"/>
      <c r="M3" s="7"/>
      <c r="N3" s="3">
        <v>54084</v>
      </c>
      <c r="O3" s="97">
        <v>0.7799377018920166</v>
      </c>
      <c r="T3" s="43" t="s">
        <v>4</v>
      </c>
      <c r="U3" s="3">
        <v>2407</v>
      </c>
      <c r="V3" s="3">
        <v>5189</v>
      </c>
      <c r="W3" s="3">
        <v>9818</v>
      </c>
      <c r="X3" s="3">
        <v>13011</v>
      </c>
      <c r="Y3" s="3">
        <v>10091</v>
      </c>
      <c r="Z3" s="3">
        <v>9661</v>
      </c>
      <c r="AA3" s="3">
        <v>10005</v>
      </c>
      <c r="AB3" s="3">
        <v>7767</v>
      </c>
      <c r="AC3" s="3">
        <v>5580</v>
      </c>
      <c r="AD3" s="3">
        <v>4526</v>
      </c>
      <c r="AE3" s="3">
        <v>3240</v>
      </c>
      <c r="AF3" s="7">
        <v>3557</v>
      </c>
      <c r="AG3" s="4">
        <v>84852</v>
      </c>
    </row>
    <row r="4" spans="1:33" s="5" customFormat="1" ht="15.75" customHeight="1">
      <c r="A4" s="19" t="s">
        <v>3</v>
      </c>
      <c r="B4" s="163">
        <v>1178</v>
      </c>
      <c r="C4" s="163">
        <v>1430</v>
      </c>
      <c r="D4" s="163">
        <v>1249</v>
      </c>
      <c r="E4" s="163">
        <v>1227</v>
      </c>
      <c r="F4" s="163">
        <v>3018</v>
      </c>
      <c r="G4" s="163">
        <v>3507</v>
      </c>
      <c r="H4" s="163">
        <v>3651</v>
      </c>
      <c r="I4" s="163"/>
      <c r="J4" s="163"/>
      <c r="K4" s="163"/>
      <c r="L4" s="163"/>
      <c r="M4" s="164"/>
      <c r="N4" s="3">
        <v>15260</v>
      </c>
      <c r="O4" s="97">
        <v>0.2200622981079834</v>
      </c>
      <c r="T4" s="100" t="s">
        <v>3</v>
      </c>
      <c r="U4" s="47">
        <v>675</v>
      </c>
      <c r="V4" s="47">
        <v>1264</v>
      </c>
      <c r="W4" s="47">
        <v>2643</v>
      </c>
      <c r="X4" s="47">
        <v>3700</v>
      </c>
      <c r="Y4" s="47">
        <v>3440</v>
      </c>
      <c r="Z4" s="47">
        <v>3678</v>
      </c>
      <c r="AA4" s="48">
        <v>4096</v>
      </c>
      <c r="AB4" s="48">
        <v>3382</v>
      </c>
      <c r="AC4" s="48">
        <v>2134</v>
      </c>
      <c r="AD4" s="48">
        <v>1671</v>
      </c>
      <c r="AE4" s="48">
        <v>996</v>
      </c>
      <c r="AF4" s="49">
        <v>1119</v>
      </c>
      <c r="AG4" s="4">
        <v>28798</v>
      </c>
    </row>
    <row r="5" spans="1:33" s="5" customFormat="1" ht="12.75">
      <c r="A5" s="30" t="s">
        <v>112</v>
      </c>
      <c r="B5" s="9">
        <v>5703</v>
      </c>
      <c r="C5" s="9">
        <v>7029</v>
      </c>
      <c r="D5" s="9">
        <v>6374</v>
      </c>
      <c r="E5" s="9">
        <v>7143</v>
      </c>
      <c r="F5" s="9">
        <v>13918</v>
      </c>
      <c r="G5" s="9">
        <v>14709</v>
      </c>
      <c r="H5" s="9">
        <v>14468</v>
      </c>
      <c r="I5" s="9"/>
      <c r="J5" s="9"/>
      <c r="K5" s="9"/>
      <c r="L5" s="9"/>
      <c r="M5" s="9"/>
      <c r="N5" s="9">
        <v>69344</v>
      </c>
      <c r="O5" s="97">
        <v>1</v>
      </c>
      <c r="T5" s="99" t="s">
        <v>83</v>
      </c>
      <c r="U5" s="139">
        <v>3082</v>
      </c>
      <c r="V5" s="139">
        <v>6453</v>
      </c>
      <c r="W5" s="140">
        <v>12461</v>
      </c>
      <c r="X5" s="140">
        <v>16711</v>
      </c>
      <c r="Y5" s="141">
        <v>13531</v>
      </c>
      <c r="Z5" s="4">
        <v>13339</v>
      </c>
      <c r="AA5" s="4">
        <v>14101</v>
      </c>
      <c r="AB5" s="4">
        <v>11149</v>
      </c>
      <c r="AC5" s="4">
        <v>7714</v>
      </c>
      <c r="AD5" s="4">
        <v>6197</v>
      </c>
      <c r="AE5" s="4">
        <v>4236</v>
      </c>
      <c r="AF5" s="4">
        <v>4676</v>
      </c>
      <c r="AG5" s="142">
        <v>113650</v>
      </c>
    </row>
    <row r="6" spans="1:34" s="5" customFormat="1" ht="15.75" customHeight="1">
      <c r="A6" s="69" t="s">
        <v>113</v>
      </c>
      <c r="B6" s="211">
        <v>0.21963216424294263</v>
      </c>
      <c r="C6" s="211">
        <v>0.23250920568122035</v>
      </c>
      <c r="D6" s="211">
        <v>-0.0931853748755157</v>
      </c>
      <c r="E6" s="211">
        <v>0.12064637590210237</v>
      </c>
      <c r="F6" s="211">
        <v>0.9484810303793925</v>
      </c>
      <c r="G6" s="211">
        <v>0.056832878287110145</v>
      </c>
      <c r="H6" s="211">
        <v>-0.01638452648038613</v>
      </c>
      <c r="I6" s="211"/>
      <c r="J6" s="211"/>
      <c r="K6" s="211"/>
      <c r="L6" s="211"/>
      <c r="M6" s="211"/>
      <c r="N6" s="165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114</v>
      </c>
      <c r="B7" s="212">
        <v>0.8504218040233615</v>
      </c>
      <c r="C7" s="212">
        <v>0.0892608089260809</v>
      </c>
      <c r="D7" s="212">
        <v>-0.48848407029933394</v>
      </c>
      <c r="E7" s="212">
        <v>-0.5725569983842977</v>
      </c>
      <c r="F7" s="212">
        <v>0.028600990318527808</v>
      </c>
      <c r="G7" s="212">
        <v>0.10270634980133453</v>
      </c>
      <c r="H7" s="212">
        <v>0.026026522941635433</v>
      </c>
      <c r="I7" s="212"/>
      <c r="J7" s="212"/>
      <c r="K7" s="212"/>
      <c r="L7" s="212"/>
      <c r="M7" s="212"/>
      <c r="N7" s="212">
        <v>-0.12969703054795556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5" t="s">
        <v>6</v>
      </c>
      <c r="B9" s="227" t="s">
        <v>148</v>
      </c>
      <c r="C9" s="228"/>
      <c r="D9" s="229" t="s">
        <v>34</v>
      </c>
      <c r="E9" s="231" t="s">
        <v>23</v>
      </c>
      <c r="F9" s="232"/>
      <c r="G9" s="229" t="s">
        <v>34</v>
      </c>
    </row>
    <row r="10" spans="1:34" s="5" customFormat="1" ht="26.25" customHeight="1">
      <c r="A10" s="226"/>
      <c r="B10" s="45">
        <v>2020</v>
      </c>
      <c r="C10" s="45">
        <v>2019</v>
      </c>
      <c r="D10" s="230"/>
      <c r="E10" s="45">
        <f>B10</f>
        <v>2020</v>
      </c>
      <c r="F10" s="45">
        <f>C10</f>
        <v>2019</v>
      </c>
      <c r="G10" s="230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1">
        <v>10817</v>
      </c>
      <c r="C11" s="191">
        <v>10005</v>
      </c>
      <c r="D11" s="192">
        <v>0.08115942028985512</v>
      </c>
      <c r="E11" s="191">
        <v>54084</v>
      </c>
      <c r="F11" s="193">
        <v>60182</v>
      </c>
      <c r="G11" s="192">
        <v>-0.10132597786713637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1">
        <v>3651</v>
      </c>
      <c r="C12" s="191">
        <v>4096</v>
      </c>
      <c r="D12" s="192">
        <v>-0.108642578125</v>
      </c>
      <c r="E12" s="191">
        <v>15260</v>
      </c>
      <c r="F12" s="193">
        <v>19496</v>
      </c>
      <c r="G12" s="192">
        <v>-0.2172753385309807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1">
        <v>14468</v>
      </c>
      <c r="C13" s="191">
        <v>14101</v>
      </c>
      <c r="D13" s="192">
        <v>0.026026522941635433</v>
      </c>
      <c r="E13" s="191">
        <v>69344</v>
      </c>
      <c r="F13" s="191">
        <v>79678</v>
      </c>
      <c r="G13" s="192">
        <v>-0.12969703054795556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109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698</v>
      </c>
      <c r="C3" s="3">
        <v>1090</v>
      </c>
      <c r="D3" s="3">
        <v>1350</v>
      </c>
      <c r="E3" s="3">
        <v>1613</v>
      </c>
      <c r="F3" s="3">
        <v>2729</v>
      </c>
      <c r="G3" s="3">
        <v>2949</v>
      </c>
      <c r="H3" s="3">
        <v>3027</v>
      </c>
      <c r="I3" s="3"/>
      <c r="J3" s="3"/>
      <c r="K3" s="3"/>
      <c r="L3" s="3"/>
      <c r="M3" s="7"/>
      <c r="N3" s="3">
        <v>13456</v>
      </c>
      <c r="O3" s="97">
        <v>0.5805004314063849</v>
      </c>
      <c r="T3" s="43" t="s">
        <v>4</v>
      </c>
      <c r="U3" s="3">
        <v>460</v>
      </c>
      <c r="V3" s="3">
        <v>893</v>
      </c>
      <c r="W3" s="3">
        <v>2168</v>
      </c>
      <c r="X3" s="3">
        <v>3126</v>
      </c>
      <c r="Y3" s="3">
        <v>2483</v>
      </c>
      <c r="Z3" s="3">
        <v>2401</v>
      </c>
      <c r="AA3" s="3">
        <v>2338</v>
      </c>
      <c r="AB3" s="3">
        <v>1771</v>
      </c>
      <c r="AC3" s="3">
        <v>1224</v>
      </c>
      <c r="AD3" s="3">
        <v>881</v>
      </c>
      <c r="AE3" s="3">
        <v>617</v>
      </c>
      <c r="AF3" s="7">
        <v>741</v>
      </c>
      <c r="AG3" s="4">
        <v>19103</v>
      </c>
    </row>
    <row r="4" spans="1:33" s="5" customFormat="1" ht="15.75" customHeight="1">
      <c r="A4" s="19" t="s">
        <v>3</v>
      </c>
      <c r="B4" s="163">
        <v>649</v>
      </c>
      <c r="C4" s="163">
        <v>863</v>
      </c>
      <c r="D4" s="163">
        <v>807</v>
      </c>
      <c r="E4" s="163">
        <v>811</v>
      </c>
      <c r="F4" s="163">
        <v>1953</v>
      </c>
      <c r="G4" s="163">
        <v>2303</v>
      </c>
      <c r="H4" s="163">
        <v>2338</v>
      </c>
      <c r="I4" s="163"/>
      <c r="J4" s="163"/>
      <c r="K4" s="163"/>
      <c r="L4" s="163"/>
      <c r="M4" s="164"/>
      <c r="N4" s="3">
        <v>9724</v>
      </c>
      <c r="O4" s="97">
        <v>0.4194995685936152</v>
      </c>
      <c r="T4" s="68" t="s">
        <v>3</v>
      </c>
      <c r="U4" s="47">
        <v>362</v>
      </c>
      <c r="V4" s="47">
        <v>803</v>
      </c>
      <c r="W4" s="47">
        <v>1857</v>
      </c>
      <c r="X4" s="47">
        <v>2581</v>
      </c>
      <c r="Y4" s="47">
        <v>2381</v>
      </c>
      <c r="Z4" s="47">
        <v>2501</v>
      </c>
      <c r="AA4" s="48">
        <v>2785</v>
      </c>
      <c r="AB4" s="48">
        <v>2220</v>
      </c>
      <c r="AC4" s="48">
        <v>1367</v>
      </c>
      <c r="AD4" s="48">
        <v>1054</v>
      </c>
      <c r="AE4" s="48">
        <v>598</v>
      </c>
      <c r="AF4" s="49">
        <v>662</v>
      </c>
      <c r="AG4" s="4">
        <v>19171</v>
      </c>
    </row>
    <row r="5" spans="1:33" s="5" customFormat="1" ht="12.75">
      <c r="A5" s="30" t="s">
        <v>112</v>
      </c>
      <c r="B5" s="9">
        <v>1347</v>
      </c>
      <c r="C5" s="9">
        <v>1953</v>
      </c>
      <c r="D5" s="9">
        <v>2157</v>
      </c>
      <c r="E5" s="9">
        <v>2424</v>
      </c>
      <c r="F5" s="9">
        <v>4682</v>
      </c>
      <c r="G5" s="9">
        <v>5252</v>
      </c>
      <c r="H5" s="9">
        <v>5365</v>
      </c>
      <c r="I5" s="9"/>
      <c r="J5" s="9"/>
      <c r="K5" s="9"/>
      <c r="L5" s="9"/>
      <c r="M5" s="9"/>
      <c r="N5" s="9">
        <v>23180</v>
      </c>
      <c r="O5" s="97">
        <v>1</v>
      </c>
      <c r="T5" s="48" t="s">
        <v>83</v>
      </c>
      <c r="U5" s="47">
        <v>822</v>
      </c>
      <c r="V5" s="47">
        <v>1696</v>
      </c>
      <c r="W5" s="47">
        <v>4025</v>
      </c>
      <c r="X5" s="47">
        <v>5707</v>
      </c>
      <c r="Y5" s="47">
        <v>4864</v>
      </c>
      <c r="Z5" s="47">
        <v>4902</v>
      </c>
      <c r="AA5" s="47">
        <v>5123</v>
      </c>
      <c r="AB5" s="47">
        <v>3991</v>
      </c>
      <c r="AC5" s="47">
        <v>2591</v>
      </c>
      <c r="AD5" s="47">
        <v>1935</v>
      </c>
      <c r="AE5" s="47">
        <v>1215</v>
      </c>
      <c r="AF5" s="47">
        <v>1403</v>
      </c>
      <c r="AG5" s="47">
        <v>38274</v>
      </c>
    </row>
    <row r="6" spans="1:33" s="5" customFormat="1" ht="15.75" customHeight="1">
      <c r="A6" s="69" t="s">
        <v>113</v>
      </c>
      <c r="B6" s="211">
        <v>-0.03991446899501072</v>
      </c>
      <c r="C6" s="211">
        <v>0.44988864142538976</v>
      </c>
      <c r="D6" s="211">
        <v>0.10445468509984646</v>
      </c>
      <c r="E6" s="211">
        <v>0.12378303198887353</v>
      </c>
      <c r="F6" s="211">
        <v>0.9315181518151816</v>
      </c>
      <c r="G6" s="211">
        <v>0.12174284493806065</v>
      </c>
      <c r="H6" s="211">
        <v>0.02151561309977157</v>
      </c>
      <c r="I6" s="211"/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114</v>
      </c>
      <c r="B7" s="212">
        <v>0.6386861313868613</v>
      </c>
      <c r="C7" s="212">
        <v>0.15153301886792447</v>
      </c>
      <c r="D7" s="212">
        <v>-0.4640993788819876</v>
      </c>
      <c r="E7" s="212">
        <v>-0.5752584545295252</v>
      </c>
      <c r="F7" s="212">
        <v>-0.03741776315789469</v>
      </c>
      <c r="G7" s="212">
        <v>0.07139942880456962</v>
      </c>
      <c r="H7" s="212">
        <v>0.04723794651571356</v>
      </c>
      <c r="I7" s="212"/>
      <c r="J7" s="212"/>
      <c r="K7" s="212"/>
      <c r="L7" s="212"/>
      <c r="M7" s="212"/>
      <c r="N7" s="212">
        <v>-0.1458786248572166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5" t="s">
        <v>6</v>
      </c>
      <c r="B9" s="227" t="str">
        <f>'R_PTW 2020vs2019'!B9:C9</f>
        <v>JULY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'R_PTW 2020vs2019'!B10</f>
        <v>2020</v>
      </c>
      <c r="C10" s="45">
        <f>'R_PTW 2020vs2019'!C10</f>
        <v>2019</v>
      </c>
      <c r="D10" s="230"/>
      <c r="E10" s="45">
        <f>'R_PTW 2020vs2019'!E10</f>
        <v>2020</v>
      </c>
      <c r="F10" s="45">
        <f>'R_PTW 2020vs2019'!F10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1">
        <v>3027</v>
      </c>
      <c r="C11" s="191">
        <v>2338</v>
      </c>
      <c r="D11" s="192">
        <v>0.2946963216424294</v>
      </c>
      <c r="E11" s="191">
        <v>13456</v>
      </c>
      <c r="F11" s="193">
        <v>13869</v>
      </c>
      <c r="G11" s="192">
        <v>-0.02977864301680011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1">
        <v>2338</v>
      </c>
      <c r="C12" s="191">
        <v>2785</v>
      </c>
      <c r="D12" s="192">
        <v>-0.16050269299820463</v>
      </c>
      <c r="E12" s="191">
        <v>9724</v>
      </c>
      <c r="F12" s="193">
        <v>13270</v>
      </c>
      <c r="G12" s="192">
        <v>-0.2672192916352675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1">
        <v>5365</v>
      </c>
      <c r="C13" s="191">
        <v>5123</v>
      </c>
      <c r="D13" s="192">
        <v>0.04723794651571356</v>
      </c>
      <c r="E13" s="191">
        <v>23180</v>
      </c>
      <c r="F13" s="191">
        <v>27139</v>
      </c>
      <c r="G13" s="192">
        <v>-0.1458786248572166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116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389</v>
      </c>
      <c r="C6" s="163">
        <v>712</v>
      </c>
      <c r="D6" s="163">
        <v>1837</v>
      </c>
      <c r="E6" s="163">
        <v>2055</v>
      </c>
      <c r="F6" s="163">
        <v>2013</v>
      </c>
      <c r="G6" s="163">
        <v>1955</v>
      </c>
      <c r="H6" s="163">
        <v>1602</v>
      </c>
      <c r="I6" s="163">
        <v>1347</v>
      </c>
      <c r="J6" s="163">
        <v>853</v>
      </c>
      <c r="K6" s="163">
        <v>645</v>
      </c>
      <c r="L6" s="163">
        <v>394</v>
      </c>
      <c r="M6" s="164">
        <v>1230</v>
      </c>
      <c r="N6" s="3">
        <v>15032</v>
      </c>
      <c r="O6" s="82"/>
      <c r="R6" s="83"/>
    </row>
    <row r="7" spans="1:18" s="62" customFormat="1" ht="12.75">
      <c r="A7" s="163">
        <v>2018</v>
      </c>
      <c r="B7" s="163">
        <v>362</v>
      </c>
      <c r="C7" s="163">
        <v>506</v>
      </c>
      <c r="D7" s="163">
        <v>1225</v>
      </c>
      <c r="E7" s="163">
        <v>2249</v>
      </c>
      <c r="F7" s="163">
        <v>2004</v>
      </c>
      <c r="G7" s="163">
        <v>1986</v>
      </c>
      <c r="H7" s="163">
        <v>1629</v>
      </c>
      <c r="I7" s="163">
        <v>1452</v>
      </c>
      <c r="J7" s="163">
        <v>1040</v>
      </c>
      <c r="K7" s="163">
        <v>841</v>
      </c>
      <c r="L7" s="163">
        <v>555</v>
      </c>
      <c r="M7" s="164">
        <v>675</v>
      </c>
      <c r="N7" s="3">
        <v>14524</v>
      </c>
      <c r="O7" s="82"/>
      <c r="R7" s="83"/>
    </row>
    <row r="8" spans="1:18" s="62" customFormat="1" ht="12.75">
      <c r="A8" s="163">
        <v>2019</v>
      </c>
      <c r="B8" s="163">
        <v>460</v>
      </c>
      <c r="C8" s="163">
        <v>893</v>
      </c>
      <c r="D8" s="163">
        <v>2168</v>
      </c>
      <c r="E8" s="163">
        <v>3126</v>
      </c>
      <c r="F8" s="163">
        <v>2483</v>
      </c>
      <c r="G8" s="163">
        <v>2401</v>
      </c>
      <c r="H8" s="163">
        <v>2338</v>
      </c>
      <c r="I8" s="163">
        <v>1771</v>
      </c>
      <c r="J8" s="163">
        <v>1224</v>
      </c>
      <c r="K8" s="163">
        <v>881</v>
      </c>
      <c r="L8" s="163">
        <v>617</v>
      </c>
      <c r="M8" s="164">
        <v>741</v>
      </c>
      <c r="N8" s="3">
        <v>19103</v>
      </c>
      <c r="O8" s="82"/>
      <c r="R8" s="84"/>
    </row>
    <row r="9" spans="1:15" ht="12.75">
      <c r="A9" s="9">
        <v>2020</v>
      </c>
      <c r="B9" s="9">
        <v>698</v>
      </c>
      <c r="C9" s="9">
        <v>1090</v>
      </c>
      <c r="D9" s="9">
        <v>1350</v>
      </c>
      <c r="E9" s="9">
        <v>1613</v>
      </c>
      <c r="F9" s="9">
        <v>2729</v>
      </c>
      <c r="G9" s="9">
        <v>2949</v>
      </c>
      <c r="H9" s="9">
        <v>3027</v>
      </c>
      <c r="I9" s="9"/>
      <c r="J9" s="9"/>
      <c r="K9" s="9"/>
      <c r="L9" s="9"/>
      <c r="M9" s="9"/>
      <c r="N9" s="85">
        <v>13456</v>
      </c>
      <c r="O9" s="86"/>
    </row>
    <row r="10" spans="1:14" ht="12.75">
      <c r="A10" s="143" t="s">
        <v>110</v>
      </c>
      <c r="B10" s="152">
        <v>0.517391304347826</v>
      </c>
      <c r="C10" s="152">
        <v>0.2206047032474805</v>
      </c>
      <c r="D10" s="152">
        <v>-0.3773062730627307</v>
      </c>
      <c r="E10" s="152">
        <v>-0.4840051183621241</v>
      </c>
      <c r="F10" s="152">
        <v>0.0990737011679419</v>
      </c>
      <c r="G10" s="152">
        <v>0.2282382340691378</v>
      </c>
      <c r="H10" s="152">
        <v>0.2946963216424294</v>
      </c>
      <c r="I10" s="152"/>
      <c r="J10" s="152"/>
      <c r="K10" s="152"/>
      <c r="L10" s="152"/>
      <c r="M10" s="152"/>
      <c r="N10" s="152">
        <v>-0.02977864301680011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5" t="s">
        <v>6</v>
      </c>
      <c r="B12" s="227" t="str">
        <f>'R_PTW NEW 2020vs2019'!B9:C9</f>
        <v>JULY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'R_PTW NEW 2020vs2019'!B10</f>
        <v>2020</v>
      </c>
      <c r="C13" s="45">
        <f>'R_PTW NEW 2020vs2019'!C10</f>
        <v>2019</v>
      </c>
      <c r="D13" s="230"/>
      <c r="E13" s="45">
        <f>'R_PTW NEW 2020vs2019'!E10</f>
        <v>2020</v>
      </c>
      <c r="F13" s="45">
        <f>'R_PTW NEW 2020vs2019'!F10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38</v>
      </c>
      <c r="B14" s="166">
        <v>3027</v>
      </c>
      <c r="C14" s="166">
        <v>2338</v>
      </c>
      <c r="D14" s="167">
        <v>0.2946963216424294</v>
      </c>
      <c r="E14" s="166">
        <v>13456</v>
      </c>
      <c r="F14" s="168">
        <v>13869</v>
      </c>
      <c r="G14" s="167">
        <v>-0.02977864301680011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51" t="s">
        <v>117</v>
      </c>
      <c r="C2" s="251"/>
      <c r="D2" s="251"/>
      <c r="E2" s="251"/>
      <c r="F2" s="251"/>
      <c r="G2" s="251"/>
      <c r="H2" s="251"/>
      <c r="I2" s="101"/>
      <c r="J2" s="251" t="s">
        <v>118</v>
      </c>
      <c r="K2" s="251"/>
      <c r="L2" s="251"/>
      <c r="M2" s="251"/>
      <c r="N2" s="251"/>
      <c r="O2" s="251"/>
      <c r="P2" s="251"/>
      <c r="R2" s="251" t="s">
        <v>119</v>
      </c>
      <c r="S2" s="251"/>
      <c r="T2" s="251"/>
      <c r="U2" s="251"/>
      <c r="V2" s="251"/>
      <c r="W2" s="251"/>
      <c r="X2" s="251"/>
    </row>
    <row r="3" spans="2:24" ht="15" customHeight="1">
      <c r="B3" s="242" t="s">
        <v>56</v>
      </c>
      <c r="C3" s="245" t="s">
        <v>57</v>
      </c>
      <c r="D3" s="253" t="s">
        <v>149</v>
      </c>
      <c r="E3" s="254"/>
      <c r="F3" s="254"/>
      <c r="G3" s="254"/>
      <c r="H3" s="255"/>
      <c r="I3" s="103"/>
      <c r="J3" s="237" t="s">
        <v>58</v>
      </c>
      <c r="K3" s="245" t="s">
        <v>81</v>
      </c>
      <c r="L3" s="253" t="str">
        <f>D3</f>
        <v>January - July</v>
      </c>
      <c r="M3" s="254"/>
      <c r="N3" s="254"/>
      <c r="O3" s="254"/>
      <c r="P3" s="255"/>
      <c r="R3" s="242" t="s">
        <v>47</v>
      </c>
      <c r="S3" s="245" t="s">
        <v>57</v>
      </c>
      <c r="T3" s="253" t="str">
        <f>L3</f>
        <v>January - July</v>
      </c>
      <c r="U3" s="254"/>
      <c r="V3" s="254"/>
      <c r="W3" s="254"/>
      <c r="X3" s="255"/>
    </row>
    <row r="4" spans="2:24" ht="15" customHeight="1">
      <c r="B4" s="244"/>
      <c r="C4" s="252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108"/>
      <c r="J4" s="238"/>
      <c r="K4" s="246"/>
      <c r="L4" s="248">
        <v>2020</v>
      </c>
      <c r="M4" s="249">
        <v>2019</v>
      </c>
      <c r="N4" s="240" t="s">
        <v>61</v>
      </c>
      <c r="O4" s="240" t="s">
        <v>120</v>
      </c>
      <c r="P4" s="240" t="s">
        <v>85</v>
      </c>
      <c r="R4" s="243"/>
      <c r="S4" s="246"/>
      <c r="T4" s="248">
        <v>2020</v>
      </c>
      <c r="U4" s="249">
        <v>2019</v>
      </c>
      <c r="V4" s="240" t="s">
        <v>61</v>
      </c>
      <c r="W4" s="240" t="s">
        <v>120</v>
      </c>
      <c r="X4" s="240" t="s">
        <v>85</v>
      </c>
    </row>
    <row r="5" spans="2:24" ht="12.75">
      <c r="B5" s="175">
        <v>1</v>
      </c>
      <c r="C5" s="176" t="s">
        <v>27</v>
      </c>
      <c r="D5" s="177">
        <v>1704</v>
      </c>
      <c r="E5" s="178">
        <v>0.12663495838287753</v>
      </c>
      <c r="F5" s="177">
        <v>1552</v>
      </c>
      <c r="G5" s="179">
        <v>0.11190424688153436</v>
      </c>
      <c r="H5" s="169">
        <v>0.097938144329897</v>
      </c>
      <c r="I5" s="109"/>
      <c r="J5" s="239"/>
      <c r="K5" s="247"/>
      <c r="L5" s="241"/>
      <c r="M5" s="250"/>
      <c r="N5" s="241"/>
      <c r="O5" s="241"/>
      <c r="P5" s="241"/>
      <c r="R5" s="244"/>
      <c r="S5" s="247"/>
      <c r="T5" s="241"/>
      <c r="U5" s="250"/>
      <c r="V5" s="241"/>
      <c r="W5" s="241"/>
      <c r="X5" s="241"/>
    </row>
    <row r="6" spans="2:24" ht="15">
      <c r="B6" s="180">
        <v>2</v>
      </c>
      <c r="C6" s="181" t="s">
        <v>26</v>
      </c>
      <c r="D6" s="182">
        <v>1543</v>
      </c>
      <c r="E6" s="183">
        <v>0.11467003567181926</v>
      </c>
      <c r="F6" s="182">
        <v>1584</v>
      </c>
      <c r="G6" s="184">
        <v>0.11421155094094744</v>
      </c>
      <c r="H6" s="170">
        <v>-0.025883838383838342</v>
      </c>
      <c r="I6" s="109"/>
      <c r="J6" s="110" t="s">
        <v>136</v>
      </c>
      <c r="K6" s="197" t="s">
        <v>28</v>
      </c>
      <c r="L6" s="215">
        <v>1238</v>
      </c>
      <c r="M6" s="144">
        <v>1120</v>
      </c>
      <c r="N6" s="198">
        <v>0.10535714285714293</v>
      </c>
      <c r="O6" s="199"/>
      <c r="P6" s="199"/>
      <c r="R6" s="110" t="s">
        <v>48</v>
      </c>
      <c r="S6" s="197" t="s">
        <v>27</v>
      </c>
      <c r="T6" s="215">
        <v>642</v>
      </c>
      <c r="U6" s="144">
        <v>648</v>
      </c>
      <c r="V6" s="198">
        <v>-0.0092592592592593</v>
      </c>
      <c r="W6" s="199"/>
      <c r="X6" s="199"/>
    </row>
    <row r="7" spans="2:24" ht="15">
      <c r="B7" s="180">
        <v>3</v>
      </c>
      <c r="C7" s="181" t="s">
        <v>0</v>
      </c>
      <c r="D7" s="182">
        <v>1278</v>
      </c>
      <c r="E7" s="183">
        <v>0.09497621878715815</v>
      </c>
      <c r="F7" s="182">
        <v>1335</v>
      </c>
      <c r="G7" s="184">
        <v>0.09625784122863941</v>
      </c>
      <c r="H7" s="170">
        <v>-0.04269662921348316</v>
      </c>
      <c r="I7" s="109"/>
      <c r="J7" s="111"/>
      <c r="K7" s="200" t="s">
        <v>46</v>
      </c>
      <c r="L7" s="201">
        <v>1075</v>
      </c>
      <c r="M7" s="145">
        <v>1475</v>
      </c>
      <c r="N7" s="202">
        <v>-0.27118644067796616</v>
      </c>
      <c r="O7" s="153"/>
      <c r="P7" s="153"/>
      <c r="R7" s="111"/>
      <c r="S7" s="200" t="s">
        <v>26</v>
      </c>
      <c r="T7" s="201">
        <v>505</v>
      </c>
      <c r="U7" s="145">
        <v>621</v>
      </c>
      <c r="V7" s="202">
        <v>-0.18679549114331728</v>
      </c>
      <c r="W7" s="153"/>
      <c r="X7" s="153"/>
    </row>
    <row r="8" spans="2:24" ht="15">
      <c r="B8" s="180">
        <v>4</v>
      </c>
      <c r="C8" s="181" t="s">
        <v>28</v>
      </c>
      <c r="D8" s="182">
        <v>1238</v>
      </c>
      <c r="E8" s="183">
        <v>0.09200356718192627</v>
      </c>
      <c r="F8" s="182">
        <v>1121</v>
      </c>
      <c r="G8" s="184">
        <v>0.08082774533131444</v>
      </c>
      <c r="H8" s="170">
        <v>0.10437109723461191</v>
      </c>
      <c r="I8" s="109"/>
      <c r="J8" s="111"/>
      <c r="K8" s="200" t="s">
        <v>27</v>
      </c>
      <c r="L8" s="201">
        <v>729</v>
      </c>
      <c r="M8" s="145">
        <v>732</v>
      </c>
      <c r="N8" s="202">
        <v>-0.004098360655737654</v>
      </c>
      <c r="O8" s="153"/>
      <c r="P8" s="153"/>
      <c r="R8" s="111"/>
      <c r="S8" s="200" t="s">
        <v>93</v>
      </c>
      <c r="T8" s="201">
        <v>294</v>
      </c>
      <c r="U8" s="145">
        <v>291</v>
      </c>
      <c r="V8" s="202">
        <v>0.010309278350515427</v>
      </c>
      <c r="W8" s="153"/>
      <c r="X8" s="153"/>
    </row>
    <row r="9" spans="2:24" ht="12.75">
      <c r="B9" s="180">
        <v>5</v>
      </c>
      <c r="C9" s="181" t="s">
        <v>46</v>
      </c>
      <c r="D9" s="182">
        <v>1075</v>
      </c>
      <c r="E9" s="183">
        <v>0.07989001189060642</v>
      </c>
      <c r="F9" s="182">
        <v>1525</v>
      </c>
      <c r="G9" s="216">
        <v>0.10995745908140457</v>
      </c>
      <c r="H9" s="170">
        <v>-0.29508196721311475</v>
      </c>
      <c r="I9" s="109"/>
      <c r="J9" s="110"/>
      <c r="K9" s="110" t="s">
        <v>63</v>
      </c>
      <c r="L9" s="110">
        <v>3684</v>
      </c>
      <c r="M9" s="110">
        <v>4024</v>
      </c>
      <c r="N9" s="203">
        <v>-0.084493041749503</v>
      </c>
      <c r="O9" s="153"/>
      <c r="P9" s="153"/>
      <c r="R9" s="110"/>
      <c r="S9" s="110" t="s">
        <v>63</v>
      </c>
      <c r="T9" s="110">
        <v>1199</v>
      </c>
      <c r="U9" s="110">
        <v>1456</v>
      </c>
      <c r="V9" s="203">
        <v>-0.17651098901098905</v>
      </c>
      <c r="W9" s="153"/>
      <c r="X9" s="153"/>
    </row>
    <row r="10" spans="2:24" ht="12.75">
      <c r="B10" s="180">
        <v>6</v>
      </c>
      <c r="C10" s="181" t="s">
        <v>33</v>
      </c>
      <c r="D10" s="182">
        <v>693</v>
      </c>
      <c r="E10" s="183">
        <v>0.05150118906064209</v>
      </c>
      <c r="F10" s="182">
        <v>626</v>
      </c>
      <c r="G10" s="216">
        <v>0.045136635662268366</v>
      </c>
      <c r="H10" s="170">
        <v>0.10702875399361012</v>
      </c>
      <c r="I10" s="109"/>
      <c r="J10" s="112" t="s">
        <v>136</v>
      </c>
      <c r="K10" s="113"/>
      <c r="L10" s="173">
        <v>6726</v>
      </c>
      <c r="M10" s="173">
        <v>7351</v>
      </c>
      <c r="N10" s="114">
        <v>-0.08502244592572439</v>
      </c>
      <c r="O10" s="133">
        <v>0.4998513674197384</v>
      </c>
      <c r="P10" s="133">
        <v>0.5300310043982983</v>
      </c>
      <c r="R10" s="112" t="s">
        <v>67</v>
      </c>
      <c r="S10" s="113"/>
      <c r="T10" s="173">
        <v>2640</v>
      </c>
      <c r="U10" s="173">
        <v>3016</v>
      </c>
      <c r="V10" s="114">
        <v>-0.12466843501326264</v>
      </c>
      <c r="W10" s="133">
        <v>0.1961950059453032</v>
      </c>
      <c r="X10" s="133">
        <v>0.21746340759968275</v>
      </c>
    </row>
    <row r="11" spans="2:24" ht="15">
      <c r="B11" s="180">
        <v>7</v>
      </c>
      <c r="C11" s="181" t="s">
        <v>77</v>
      </c>
      <c r="D11" s="182">
        <v>590</v>
      </c>
      <c r="E11" s="183">
        <v>0.043846611177170036</v>
      </c>
      <c r="F11" s="182">
        <v>674</v>
      </c>
      <c r="G11" s="184">
        <v>0.04859759175138799</v>
      </c>
      <c r="H11" s="170">
        <v>-0.12462908011869434</v>
      </c>
      <c r="I11" s="109"/>
      <c r="J11" s="110" t="s">
        <v>138</v>
      </c>
      <c r="K11" s="218" t="s">
        <v>33</v>
      </c>
      <c r="L11" s="207">
        <v>97</v>
      </c>
      <c r="M11" s="208">
        <v>67</v>
      </c>
      <c r="N11" s="198">
        <v>0.4477611940298507</v>
      </c>
      <c r="O11" s="199"/>
      <c r="P11" s="199"/>
      <c r="R11" s="110" t="s">
        <v>49</v>
      </c>
      <c r="S11" s="197" t="s">
        <v>28</v>
      </c>
      <c r="T11" s="215">
        <v>586</v>
      </c>
      <c r="U11" s="144">
        <v>511</v>
      </c>
      <c r="V11" s="198">
        <v>0.14677103718199613</v>
      </c>
      <c r="W11" s="199"/>
      <c r="X11" s="199"/>
    </row>
    <row r="12" spans="2:24" ht="15">
      <c r="B12" s="180">
        <v>8</v>
      </c>
      <c r="C12" s="181" t="s">
        <v>29</v>
      </c>
      <c r="D12" s="182">
        <v>561</v>
      </c>
      <c r="E12" s="183">
        <v>0.041691438763376935</v>
      </c>
      <c r="F12" s="182">
        <v>604</v>
      </c>
      <c r="G12" s="184">
        <v>0.043550364121421874</v>
      </c>
      <c r="H12" s="170">
        <v>-0.07119205298013243</v>
      </c>
      <c r="I12" s="109"/>
      <c r="J12" s="111"/>
      <c r="K12" s="219" t="s">
        <v>27</v>
      </c>
      <c r="L12" s="209">
        <v>83</v>
      </c>
      <c r="M12" s="210">
        <v>57</v>
      </c>
      <c r="N12" s="202">
        <v>0.45614035087719307</v>
      </c>
      <c r="O12" s="153"/>
      <c r="P12" s="153"/>
      <c r="R12" s="111"/>
      <c r="S12" s="200" t="s">
        <v>32</v>
      </c>
      <c r="T12" s="201">
        <v>196</v>
      </c>
      <c r="U12" s="145">
        <v>200</v>
      </c>
      <c r="V12" s="202">
        <v>-0.020000000000000018</v>
      </c>
      <c r="W12" s="153"/>
      <c r="X12" s="153"/>
    </row>
    <row r="13" spans="2:24" ht="15">
      <c r="B13" s="180">
        <v>9</v>
      </c>
      <c r="C13" s="181" t="s">
        <v>31</v>
      </c>
      <c r="D13" s="182">
        <v>463</v>
      </c>
      <c r="E13" s="183">
        <v>0.034408442330558855</v>
      </c>
      <c r="F13" s="182">
        <v>378</v>
      </c>
      <c r="G13" s="184">
        <v>0.027255029201817</v>
      </c>
      <c r="H13" s="170">
        <v>0.22486772486772488</v>
      </c>
      <c r="I13" s="109"/>
      <c r="J13" s="111"/>
      <c r="K13" s="219" t="s">
        <v>76</v>
      </c>
      <c r="L13" s="209">
        <v>50</v>
      </c>
      <c r="M13" s="210">
        <v>41</v>
      </c>
      <c r="N13" s="202">
        <v>0.2195121951219512</v>
      </c>
      <c r="O13" s="153"/>
      <c r="P13" s="153"/>
      <c r="R13" s="111"/>
      <c r="S13" s="200" t="s">
        <v>46</v>
      </c>
      <c r="T13" s="201">
        <v>160</v>
      </c>
      <c r="U13" s="145">
        <v>353</v>
      </c>
      <c r="V13" s="202">
        <v>-0.546742209631728</v>
      </c>
      <c r="W13" s="153"/>
      <c r="X13" s="153"/>
    </row>
    <row r="14" spans="2:24" ht="12.75">
      <c r="B14" s="185">
        <v>10</v>
      </c>
      <c r="C14" s="186" t="s">
        <v>142</v>
      </c>
      <c r="D14" s="187">
        <v>451</v>
      </c>
      <c r="E14" s="188">
        <v>0.0335166468489893</v>
      </c>
      <c r="F14" s="187">
        <v>334</v>
      </c>
      <c r="G14" s="189">
        <v>0.02408248612012402</v>
      </c>
      <c r="H14" s="190">
        <v>0.35029940119760483</v>
      </c>
      <c r="I14" s="109"/>
      <c r="J14" s="115"/>
      <c r="K14" s="110" t="s">
        <v>63</v>
      </c>
      <c r="L14" s="110">
        <v>88</v>
      </c>
      <c r="M14" s="110">
        <v>123</v>
      </c>
      <c r="N14" s="203">
        <v>-0.2845528455284553</v>
      </c>
      <c r="O14" s="153"/>
      <c r="P14" s="153"/>
      <c r="R14" s="115"/>
      <c r="S14" s="110" t="s">
        <v>63</v>
      </c>
      <c r="T14" s="110">
        <v>375</v>
      </c>
      <c r="U14" s="110">
        <v>305</v>
      </c>
      <c r="V14" s="203">
        <v>0.2295081967213115</v>
      </c>
      <c r="W14" s="153"/>
      <c r="X14" s="153"/>
    </row>
    <row r="15" spans="2:24" ht="12.75">
      <c r="B15" s="262" t="s">
        <v>65</v>
      </c>
      <c r="C15" s="263"/>
      <c r="D15" s="116">
        <v>9596</v>
      </c>
      <c r="E15" s="117">
        <v>0.7131391200951247</v>
      </c>
      <c r="F15" s="116">
        <v>9733</v>
      </c>
      <c r="G15" s="117">
        <v>0.7017809503208594</v>
      </c>
      <c r="H15" s="119">
        <v>-0.014075824514538149</v>
      </c>
      <c r="I15" s="109"/>
      <c r="J15" s="112" t="s">
        <v>138</v>
      </c>
      <c r="K15" s="113"/>
      <c r="L15" s="173">
        <v>318</v>
      </c>
      <c r="M15" s="173">
        <v>288</v>
      </c>
      <c r="N15" s="114">
        <v>0.10416666666666674</v>
      </c>
      <c r="O15" s="133">
        <v>0.02363258026159334</v>
      </c>
      <c r="P15" s="133">
        <v>0.020765736534717714</v>
      </c>
      <c r="R15" s="112" t="s">
        <v>68</v>
      </c>
      <c r="S15" s="113"/>
      <c r="T15" s="173">
        <v>1317</v>
      </c>
      <c r="U15" s="173">
        <v>1369</v>
      </c>
      <c r="V15" s="114">
        <v>-0.037983929875821776</v>
      </c>
      <c r="W15" s="133">
        <v>0.09787455410225922</v>
      </c>
      <c r="X15" s="133">
        <v>0.0987093517917658</v>
      </c>
    </row>
    <row r="16" spans="2:24" ht="15">
      <c r="B16" s="259" t="s">
        <v>66</v>
      </c>
      <c r="C16" s="259"/>
      <c r="D16" s="118">
        <v>3860</v>
      </c>
      <c r="E16" s="117">
        <v>0.28686087990487513</v>
      </c>
      <c r="F16" s="118">
        <v>4136</v>
      </c>
      <c r="G16" s="117">
        <v>0.29821904967914054</v>
      </c>
      <c r="H16" s="120">
        <v>-0.0667311411992263</v>
      </c>
      <c r="I16" s="109"/>
      <c r="J16" s="110" t="s">
        <v>139</v>
      </c>
      <c r="K16" s="197" t="s">
        <v>27</v>
      </c>
      <c r="L16" s="215">
        <v>263</v>
      </c>
      <c r="M16" s="144">
        <v>247</v>
      </c>
      <c r="N16" s="198">
        <v>0.06477732793522262</v>
      </c>
      <c r="O16" s="199"/>
      <c r="P16" s="199"/>
      <c r="R16" s="110" t="s">
        <v>50</v>
      </c>
      <c r="S16" s="197" t="s">
        <v>46</v>
      </c>
      <c r="T16" s="215">
        <v>904</v>
      </c>
      <c r="U16" s="144">
        <v>1036</v>
      </c>
      <c r="V16" s="198">
        <v>-0.12741312741312738</v>
      </c>
      <c r="W16" s="199"/>
      <c r="X16" s="199"/>
    </row>
    <row r="17" spans="2:24" ht="15">
      <c r="B17" s="260" t="s">
        <v>64</v>
      </c>
      <c r="C17" s="260"/>
      <c r="D17" s="158">
        <v>13456</v>
      </c>
      <c r="E17" s="171">
        <v>1</v>
      </c>
      <c r="F17" s="158">
        <v>13869</v>
      </c>
      <c r="G17" s="172">
        <v>0.9999999999999994</v>
      </c>
      <c r="H17" s="157">
        <v>-0.02977864301680011</v>
      </c>
      <c r="I17" s="109"/>
      <c r="J17" s="111"/>
      <c r="K17" s="200" t="s">
        <v>33</v>
      </c>
      <c r="L17" s="201">
        <v>256</v>
      </c>
      <c r="M17" s="145">
        <v>248</v>
      </c>
      <c r="N17" s="202">
        <v>0.032258064516129004</v>
      </c>
      <c r="O17" s="153"/>
      <c r="P17" s="153"/>
      <c r="R17" s="111"/>
      <c r="S17" s="200" t="s">
        <v>26</v>
      </c>
      <c r="T17" s="201">
        <v>515</v>
      </c>
      <c r="U17" s="145">
        <v>569</v>
      </c>
      <c r="V17" s="202">
        <v>-0.09490333919156413</v>
      </c>
      <c r="W17" s="153"/>
      <c r="X17" s="153"/>
    </row>
    <row r="18" spans="2:24" ht="15">
      <c r="B18" s="261" t="s">
        <v>80</v>
      </c>
      <c r="C18" s="261"/>
      <c r="D18" s="261"/>
      <c r="E18" s="261"/>
      <c r="F18" s="261"/>
      <c r="G18" s="261"/>
      <c r="H18" s="261"/>
      <c r="I18" s="109"/>
      <c r="J18" s="111"/>
      <c r="K18" s="200" t="s">
        <v>142</v>
      </c>
      <c r="L18" s="201">
        <v>219</v>
      </c>
      <c r="M18" s="145">
        <v>163</v>
      </c>
      <c r="N18" s="202">
        <v>0.34355828220858897</v>
      </c>
      <c r="O18" s="153"/>
      <c r="P18" s="153"/>
      <c r="R18" s="111"/>
      <c r="S18" s="200" t="s">
        <v>28</v>
      </c>
      <c r="T18" s="201">
        <v>391</v>
      </c>
      <c r="U18" s="145">
        <v>428</v>
      </c>
      <c r="V18" s="202">
        <v>-0.08644859813084116</v>
      </c>
      <c r="W18" s="153"/>
      <c r="X18" s="153"/>
    </row>
    <row r="19" spans="2:24" ht="12.75" customHeight="1">
      <c r="B19" s="256" t="s">
        <v>43</v>
      </c>
      <c r="C19" s="256"/>
      <c r="D19" s="256"/>
      <c r="E19" s="256"/>
      <c r="F19" s="256"/>
      <c r="G19" s="256"/>
      <c r="H19" s="256"/>
      <c r="I19" s="109"/>
      <c r="J19" s="115"/>
      <c r="K19" s="146" t="s">
        <v>63</v>
      </c>
      <c r="L19" s="110">
        <v>812</v>
      </c>
      <c r="M19" s="110">
        <v>1010</v>
      </c>
      <c r="N19" s="203">
        <v>-0.196039603960396</v>
      </c>
      <c r="O19" s="153"/>
      <c r="P19" s="153"/>
      <c r="R19" s="115"/>
      <c r="S19" s="146" t="s">
        <v>63</v>
      </c>
      <c r="T19" s="110">
        <v>2965</v>
      </c>
      <c r="U19" s="110">
        <v>3145</v>
      </c>
      <c r="V19" s="203">
        <v>-0.05723370429252783</v>
      </c>
      <c r="W19" s="153"/>
      <c r="X19" s="153"/>
    </row>
    <row r="20" spans="2:24" ht="12.75">
      <c r="B20" s="256"/>
      <c r="C20" s="256"/>
      <c r="D20" s="256"/>
      <c r="E20" s="256"/>
      <c r="F20" s="256"/>
      <c r="G20" s="256"/>
      <c r="H20" s="256"/>
      <c r="I20" s="109"/>
      <c r="J20" s="121" t="s">
        <v>139</v>
      </c>
      <c r="K20" s="122"/>
      <c r="L20" s="173">
        <v>1550</v>
      </c>
      <c r="M20" s="173">
        <v>1668</v>
      </c>
      <c r="N20" s="114">
        <v>-0.07074340527577938</v>
      </c>
      <c r="O20" s="133">
        <v>0.11519024970273484</v>
      </c>
      <c r="P20" s="133">
        <v>0.12026822409690677</v>
      </c>
      <c r="R20" s="112" t="s">
        <v>69</v>
      </c>
      <c r="S20" s="123"/>
      <c r="T20" s="173">
        <v>4775</v>
      </c>
      <c r="U20" s="173">
        <v>5178</v>
      </c>
      <c r="V20" s="114">
        <v>-0.07782927771340287</v>
      </c>
      <c r="W20" s="133">
        <v>0.3548602853745541</v>
      </c>
      <c r="X20" s="133">
        <v>0.37335063811377894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140</v>
      </c>
      <c r="K21" s="197" t="s">
        <v>26</v>
      </c>
      <c r="L21" s="215">
        <v>487</v>
      </c>
      <c r="M21" s="144">
        <v>341</v>
      </c>
      <c r="N21" s="198">
        <v>0.42815249266862176</v>
      </c>
      <c r="O21" s="199"/>
      <c r="P21" s="199"/>
      <c r="R21" s="111" t="s">
        <v>51</v>
      </c>
      <c r="S21" s="197" t="s">
        <v>31</v>
      </c>
      <c r="T21" s="215">
        <v>39</v>
      </c>
      <c r="U21" s="144">
        <v>44</v>
      </c>
      <c r="V21" s="198">
        <v>-0.11363636363636365</v>
      </c>
      <c r="W21" s="199"/>
      <c r="X21" s="199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0" t="s">
        <v>27</v>
      </c>
      <c r="L22" s="201">
        <v>308</v>
      </c>
      <c r="M22" s="145">
        <v>244</v>
      </c>
      <c r="N22" s="202">
        <v>0.2622950819672132</v>
      </c>
      <c r="O22" s="153"/>
      <c r="P22" s="153"/>
      <c r="R22" s="111"/>
      <c r="S22" s="200" t="s">
        <v>0</v>
      </c>
      <c r="T22" s="201">
        <v>29</v>
      </c>
      <c r="U22" s="145">
        <v>3</v>
      </c>
      <c r="V22" s="202">
        <v>8.666666666666666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0" t="s">
        <v>29</v>
      </c>
      <c r="L23" s="201">
        <v>251</v>
      </c>
      <c r="M23" s="145">
        <v>247</v>
      </c>
      <c r="N23" s="202">
        <v>0.0161943319838056</v>
      </c>
      <c r="O23" s="153"/>
      <c r="P23" s="153"/>
      <c r="R23" s="111"/>
      <c r="S23" s="200" t="s">
        <v>26</v>
      </c>
      <c r="T23" s="206">
        <v>22</v>
      </c>
      <c r="U23" s="145">
        <v>13</v>
      </c>
      <c r="V23" s="202">
        <v>0.6923076923076923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63</v>
      </c>
      <c r="L24" s="110">
        <v>344</v>
      </c>
      <c r="M24" s="110">
        <v>337</v>
      </c>
      <c r="N24" s="203">
        <v>0.020771513353115667</v>
      </c>
      <c r="O24" s="153"/>
      <c r="P24" s="153"/>
      <c r="R24" s="115"/>
      <c r="S24" s="146" t="s">
        <v>63</v>
      </c>
      <c r="T24" s="110">
        <v>13</v>
      </c>
      <c r="U24" s="110">
        <v>7</v>
      </c>
      <c r="V24" s="203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140</v>
      </c>
      <c r="K25" s="122"/>
      <c r="L25" s="213">
        <v>1390</v>
      </c>
      <c r="M25" s="213">
        <v>1169</v>
      </c>
      <c r="N25" s="114">
        <v>0.18905047048759616</v>
      </c>
      <c r="O25" s="133">
        <v>0.10329964328180737</v>
      </c>
      <c r="P25" s="133">
        <v>0.08428870142043406</v>
      </c>
      <c r="R25" s="112" t="s">
        <v>70</v>
      </c>
      <c r="S25" s="122"/>
      <c r="T25" s="173">
        <v>103</v>
      </c>
      <c r="U25" s="173">
        <v>67</v>
      </c>
      <c r="V25" s="114">
        <v>0.5373134328358209</v>
      </c>
      <c r="W25" s="133">
        <v>0.007654577883472057</v>
      </c>
      <c r="X25" s="133">
        <v>0.004830917874396135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137</v>
      </c>
      <c r="K26" s="197" t="s">
        <v>0</v>
      </c>
      <c r="L26" s="215">
        <v>1089</v>
      </c>
      <c r="M26" s="144">
        <v>1094</v>
      </c>
      <c r="N26" s="198">
        <v>-0.004570383912248621</v>
      </c>
      <c r="O26" s="199"/>
      <c r="P26" s="199"/>
      <c r="R26" s="128" t="s">
        <v>52</v>
      </c>
      <c r="S26" s="197" t="s">
        <v>26</v>
      </c>
      <c r="T26" s="215">
        <v>109</v>
      </c>
      <c r="U26" s="144">
        <v>104</v>
      </c>
      <c r="V26" s="202">
        <v>0.04807692307692313</v>
      </c>
      <c r="W26" s="199"/>
      <c r="X26" s="199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0" t="s">
        <v>32</v>
      </c>
      <c r="L27" s="201">
        <v>373</v>
      </c>
      <c r="M27" s="145">
        <v>459</v>
      </c>
      <c r="N27" s="202">
        <v>-0.18736383442265792</v>
      </c>
      <c r="O27" s="153"/>
      <c r="P27" s="153"/>
      <c r="R27" s="111"/>
      <c r="S27" s="200" t="s">
        <v>27</v>
      </c>
      <c r="T27" s="201">
        <v>92</v>
      </c>
      <c r="U27" s="145">
        <v>85</v>
      </c>
      <c r="V27" s="202">
        <v>0.08235294117647052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0" t="s">
        <v>26</v>
      </c>
      <c r="L28" s="201">
        <v>347</v>
      </c>
      <c r="M28" s="145">
        <v>406</v>
      </c>
      <c r="N28" s="202">
        <v>-0.14532019704433496</v>
      </c>
      <c r="O28" s="153"/>
      <c r="P28" s="153"/>
      <c r="R28" s="111"/>
      <c r="S28" s="200" t="s">
        <v>31</v>
      </c>
      <c r="T28" s="201">
        <v>88</v>
      </c>
      <c r="U28" s="145">
        <v>59</v>
      </c>
      <c r="V28" s="202">
        <v>0.4915254237288136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63</v>
      </c>
      <c r="L29" s="110">
        <v>1565</v>
      </c>
      <c r="M29" s="110">
        <v>1394</v>
      </c>
      <c r="N29" s="203">
        <v>0.12266857962697264</v>
      </c>
      <c r="O29" s="153"/>
      <c r="P29" s="153"/>
      <c r="R29" s="115"/>
      <c r="S29" s="110" t="s">
        <v>63</v>
      </c>
      <c r="T29" s="110">
        <v>158</v>
      </c>
      <c r="U29" s="110">
        <v>172</v>
      </c>
      <c r="V29" s="203">
        <v>-0.08139534883720934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141</v>
      </c>
      <c r="K30" s="130"/>
      <c r="L30" s="173">
        <v>3374</v>
      </c>
      <c r="M30" s="173">
        <v>3353</v>
      </c>
      <c r="N30" s="114">
        <v>0.006263048016701411</v>
      </c>
      <c r="O30" s="133">
        <v>0.250743162901308</v>
      </c>
      <c r="P30" s="133">
        <v>0.24176220347537675</v>
      </c>
      <c r="R30" s="112" t="s">
        <v>71</v>
      </c>
      <c r="S30" s="113"/>
      <c r="T30" s="173">
        <v>447</v>
      </c>
      <c r="U30" s="173">
        <v>420</v>
      </c>
      <c r="V30" s="114">
        <v>0.06428571428571428</v>
      </c>
      <c r="W30" s="133">
        <v>0.03321938168846611</v>
      </c>
      <c r="X30" s="133">
        <v>0.030283365779796668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134</v>
      </c>
      <c r="K31" s="131"/>
      <c r="L31" s="173">
        <v>98</v>
      </c>
      <c r="M31" s="173">
        <v>40</v>
      </c>
      <c r="N31" s="114">
        <v>1.4500000000000002</v>
      </c>
      <c r="O31" s="133">
        <v>0.007282996432818074</v>
      </c>
      <c r="P31" s="133">
        <v>0.0028841300742663495</v>
      </c>
      <c r="R31" s="110" t="s">
        <v>53</v>
      </c>
      <c r="S31" s="197" t="s">
        <v>26</v>
      </c>
      <c r="T31" s="215">
        <v>224</v>
      </c>
      <c r="U31" s="144">
        <v>244</v>
      </c>
      <c r="V31" s="198">
        <v>-0.08196721311475408</v>
      </c>
      <c r="W31" s="199"/>
      <c r="X31" s="199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112" t="s">
        <v>63</v>
      </c>
      <c r="K32" s="131"/>
      <c r="L32" s="173">
        <v>0</v>
      </c>
      <c r="M32" s="173">
        <v>0</v>
      </c>
      <c r="N32" s="114"/>
      <c r="O32" s="133">
        <v>0</v>
      </c>
      <c r="P32" s="133">
        <v>0</v>
      </c>
      <c r="R32" s="111"/>
      <c r="S32" s="200" t="s">
        <v>0</v>
      </c>
      <c r="T32" s="201">
        <v>137</v>
      </c>
      <c r="U32" s="145">
        <v>191</v>
      </c>
      <c r="V32" s="202">
        <v>-0.2827225130890052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257" t="s">
        <v>64</v>
      </c>
      <c r="K33" s="258"/>
      <c r="L33" s="217">
        <v>13456</v>
      </c>
      <c r="M33" s="217">
        <v>13869</v>
      </c>
      <c r="N33" s="120">
        <v>-0.02977864301680011</v>
      </c>
      <c r="O33" s="204">
        <v>1</v>
      </c>
      <c r="P33" s="204">
        <v>1</v>
      </c>
      <c r="R33" s="111"/>
      <c r="S33" s="200" t="s">
        <v>32</v>
      </c>
      <c r="T33" s="201">
        <v>93</v>
      </c>
      <c r="U33" s="145">
        <v>116</v>
      </c>
      <c r="V33" s="202">
        <v>-0.19827586206896552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63</v>
      </c>
      <c r="T34" s="110">
        <v>143</v>
      </c>
      <c r="U34" s="110">
        <v>186</v>
      </c>
      <c r="V34" s="203">
        <v>-0.23118279569892475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72</v>
      </c>
      <c r="S35" s="113"/>
      <c r="T35" s="173">
        <v>597</v>
      </c>
      <c r="U35" s="173">
        <v>737</v>
      </c>
      <c r="V35" s="114">
        <v>-0.1899592944369064</v>
      </c>
      <c r="W35" s="133">
        <v>0.04436682520808561</v>
      </c>
      <c r="X35" s="133">
        <v>0.05314009661835749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54</v>
      </c>
      <c r="S36" s="197" t="s">
        <v>0</v>
      </c>
      <c r="T36" s="207">
        <v>841</v>
      </c>
      <c r="U36" s="208">
        <v>791</v>
      </c>
      <c r="V36" s="198">
        <v>0.06321112515802785</v>
      </c>
      <c r="W36" s="199"/>
      <c r="X36" s="199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0" t="s">
        <v>27</v>
      </c>
      <c r="T37" s="209">
        <v>454</v>
      </c>
      <c r="U37" s="210">
        <v>345</v>
      </c>
      <c r="V37" s="202">
        <v>0.3159420289855073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0" t="s">
        <v>29</v>
      </c>
      <c r="T38" s="209">
        <v>228</v>
      </c>
      <c r="U38" s="210">
        <v>247</v>
      </c>
      <c r="V38" s="202">
        <v>-0.07692307692307687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63</v>
      </c>
      <c r="T39" s="110">
        <v>1233</v>
      </c>
      <c r="U39" s="110">
        <v>970</v>
      </c>
      <c r="V39" s="203">
        <v>0.2711340206185566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73</v>
      </c>
      <c r="S40" s="122"/>
      <c r="T40" s="173">
        <v>2756</v>
      </c>
      <c r="U40" s="173">
        <v>2353</v>
      </c>
      <c r="V40" s="114">
        <v>0.1712707182320441</v>
      </c>
      <c r="W40" s="133">
        <v>0.20481569560047563</v>
      </c>
      <c r="X40" s="133">
        <v>0.169658951618718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O41" s="125"/>
      <c r="R41" s="128" t="s">
        <v>55</v>
      </c>
      <c r="S41" s="197" t="s">
        <v>33</v>
      </c>
      <c r="T41" s="205">
        <v>316</v>
      </c>
      <c r="U41" s="144">
        <v>278</v>
      </c>
      <c r="V41" s="198">
        <v>0.13669064748201443</v>
      </c>
      <c r="W41" s="199"/>
      <c r="X41" s="199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0" t="s">
        <v>76</v>
      </c>
      <c r="T42" s="206">
        <v>153</v>
      </c>
      <c r="U42" s="145">
        <v>137</v>
      </c>
      <c r="V42" s="202">
        <v>0.11678832116788329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0" t="s">
        <v>27</v>
      </c>
      <c r="T43" s="206">
        <v>103</v>
      </c>
      <c r="U43" s="145">
        <v>62</v>
      </c>
      <c r="V43" s="202">
        <v>0.6612903225806452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63</v>
      </c>
      <c r="T44" s="110">
        <v>146</v>
      </c>
      <c r="U44" s="110">
        <v>156</v>
      </c>
      <c r="V44" s="203">
        <v>-0.0641025641025641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74</v>
      </c>
      <c r="S45" s="122"/>
      <c r="T45" s="173">
        <v>718</v>
      </c>
      <c r="U45" s="173">
        <v>633</v>
      </c>
      <c r="V45" s="114">
        <v>0.13428120063191162</v>
      </c>
      <c r="W45" s="133">
        <v>0.05335909631391201</v>
      </c>
      <c r="X45" s="133">
        <v>0.04564135842526498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75</v>
      </c>
      <c r="S46" s="131"/>
      <c r="T46" s="173">
        <v>103</v>
      </c>
      <c r="U46" s="173">
        <v>96</v>
      </c>
      <c r="V46" s="114">
        <v>0.07291666666666674</v>
      </c>
      <c r="W46" s="133">
        <v>0.007654577883472057</v>
      </c>
      <c r="X46" s="133">
        <v>0.006921912178239238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57" t="s">
        <v>64</v>
      </c>
      <c r="S47" s="258"/>
      <c r="T47" s="173">
        <v>13456</v>
      </c>
      <c r="U47" s="173">
        <v>13869</v>
      </c>
      <c r="V47" s="114">
        <v>-0.02977864301680011</v>
      </c>
      <c r="W47" s="174">
        <v>1</v>
      </c>
      <c r="X47" s="174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16" s="125" customFormat="1" ht="12.75" customHeight="1">
      <c r="B62" s="126"/>
      <c r="C62" s="126"/>
      <c r="D62" s="126"/>
      <c r="E62" s="126"/>
      <c r="F62" s="126"/>
      <c r="G62" s="126"/>
      <c r="H62" s="126"/>
      <c r="J62" s="109"/>
      <c r="K62" s="109"/>
      <c r="L62" s="109"/>
      <c r="M62" s="102"/>
      <c r="N62" s="102"/>
      <c r="O62" s="102"/>
      <c r="P62" s="102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6" ht="12.75">
      <c r="B72" s="126"/>
      <c r="C72" s="126"/>
      <c r="D72" s="126"/>
      <c r="E72" s="126"/>
      <c r="F72" s="126"/>
      <c r="G72" s="126"/>
      <c r="H72" s="126"/>
      <c r="I72" s="109"/>
      <c r="J72" s="125"/>
      <c r="K72" s="125"/>
      <c r="L72" s="125"/>
      <c r="M72" s="125"/>
      <c r="N72" s="125"/>
      <c r="O72" s="125"/>
      <c r="P72" s="125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09"/>
      <c r="K155" s="109"/>
      <c r="L155" s="109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12" ht="12.75">
      <c r="B256" s="124"/>
      <c r="C256" s="124"/>
      <c r="D256" s="124"/>
      <c r="E256" s="124"/>
      <c r="F256" s="124"/>
      <c r="G256" s="124"/>
      <c r="H256" s="124"/>
      <c r="J256" s="124"/>
      <c r="K256" s="124"/>
      <c r="L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B19:H20"/>
    <mergeCell ref="J33:K33"/>
    <mergeCell ref="R47:S47"/>
    <mergeCell ref="T3:X3"/>
    <mergeCell ref="B16:C16"/>
    <mergeCell ref="B17:C17"/>
    <mergeCell ref="B18:H18"/>
    <mergeCell ref="L4:L5"/>
    <mergeCell ref="P4:P5"/>
    <mergeCell ref="B15:C1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V6:V45">
    <cfRule type="cellIs" priority="16" dxfId="0" operator="lessThan" stopIfTrue="1">
      <formula>0</formula>
    </cfRule>
  </conditionalFormatting>
  <conditionalFormatting sqref="S41:S43">
    <cfRule type="cellIs" priority="15" dxfId="3" operator="equal" stopIfTrue="1">
      <formula>0</formula>
    </cfRule>
  </conditionalFormatting>
  <conditionalFormatting sqref="T41 T43">
    <cfRule type="cellIs" priority="14" dxfId="3" operator="equal" stopIfTrue="1">
      <formula>0</formula>
    </cfRule>
  </conditionalFormatting>
  <conditionalFormatting sqref="T42">
    <cfRule type="cellIs" priority="13" dxfId="3" operator="equal" stopIfTrue="1">
      <formula>0</formula>
    </cfRule>
  </conditionalFormatting>
  <conditionalFormatting sqref="H5:H9">
    <cfRule type="cellIs" priority="11" dxfId="0" operator="lessThan">
      <formula>0</formula>
    </cfRule>
  </conditionalFormatting>
  <conditionalFormatting sqref="H10:H14">
    <cfRule type="cellIs" priority="10" dxfId="0" operator="lessThan">
      <formula>0</formula>
    </cfRule>
  </conditionalFormatting>
  <conditionalFormatting sqref="E5:E14 G5:H14">
    <cfRule type="cellIs" priority="9" dxfId="3" operator="equal">
      <formula>0</formula>
    </cfRule>
  </conditionalFormatting>
  <conditionalFormatting sqref="D5:D14">
    <cfRule type="cellIs" priority="8" dxfId="3" operator="equal">
      <formula>0</formula>
    </cfRule>
  </conditionalFormatting>
  <conditionalFormatting sqref="F5:F14">
    <cfRule type="cellIs" priority="7" dxfId="3" operator="equal">
      <formula>0</formula>
    </cfRule>
  </conditionalFormatting>
  <conditionalFormatting sqref="H15:H16">
    <cfRule type="cellIs" priority="6" dxfId="0" operator="lessThan" stopIfTrue="1">
      <formula>0</formula>
    </cfRule>
  </conditionalFormatting>
  <conditionalFormatting sqref="H17">
    <cfRule type="cellIs" priority="5" dxfId="0" operator="lessThan">
      <formula>0</formula>
    </cfRule>
  </conditionalFormatting>
  <conditionalFormatting sqref="N6:N30">
    <cfRule type="cellIs" priority="4" dxfId="0" operator="lessThan" stopIfTrue="1">
      <formula>0</formula>
    </cfRule>
  </conditionalFormatting>
  <conditionalFormatting sqref="N32:N33">
    <cfRule type="cellIs" priority="3" dxfId="0" operator="lessThan" stopIfTrue="1">
      <formula>0</formula>
    </cfRule>
  </conditionalFormatting>
  <conditionalFormatting sqref="N31">
    <cfRule type="cellIs" priority="2" dxfId="0" operator="lessThan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3" t="s">
        <v>121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2"/>
    </row>
    <row r="3" spans="1:15" ht="12.75">
      <c r="A3" s="3" t="s">
        <v>37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2017</v>
      </c>
      <c r="B6" s="163">
        <v>497</v>
      </c>
      <c r="C6" s="163">
        <v>815</v>
      </c>
      <c r="D6" s="163">
        <v>2387</v>
      </c>
      <c r="E6" s="163">
        <v>2566</v>
      </c>
      <c r="F6" s="163">
        <v>3053</v>
      </c>
      <c r="G6" s="163">
        <v>3272</v>
      </c>
      <c r="H6" s="163">
        <v>3254</v>
      </c>
      <c r="I6" s="163">
        <v>2789</v>
      </c>
      <c r="J6" s="163">
        <v>1925</v>
      </c>
      <c r="K6" s="163">
        <v>1195</v>
      </c>
      <c r="L6" s="163">
        <v>1140</v>
      </c>
      <c r="M6" s="164">
        <v>6744</v>
      </c>
      <c r="N6" s="3">
        <v>29637</v>
      </c>
      <c r="O6" s="82"/>
      <c r="R6" s="83"/>
    </row>
    <row r="7" spans="1:18" s="62" customFormat="1" ht="12.75">
      <c r="A7" s="163">
        <v>2018</v>
      </c>
      <c r="B7" s="163">
        <v>277</v>
      </c>
      <c r="C7" s="163">
        <v>387</v>
      </c>
      <c r="D7" s="163">
        <v>982</v>
      </c>
      <c r="E7" s="163">
        <v>2208</v>
      </c>
      <c r="F7" s="163">
        <v>2285</v>
      </c>
      <c r="G7" s="163">
        <v>2273</v>
      </c>
      <c r="H7" s="163">
        <v>2327</v>
      </c>
      <c r="I7" s="163">
        <v>2281</v>
      </c>
      <c r="J7" s="163">
        <v>1321</v>
      </c>
      <c r="K7" s="163">
        <v>965</v>
      </c>
      <c r="L7" s="163">
        <v>643</v>
      </c>
      <c r="M7" s="164">
        <v>498</v>
      </c>
      <c r="N7" s="3">
        <v>16447</v>
      </c>
      <c r="O7" s="82"/>
      <c r="R7" s="83"/>
    </row>
    <row r="8" spans="1:18" s="62" customFormat="1" ht="12.75">
      <c r="A8" s="163">
        <v>2019</v>
      </c>
      <c r="B8" s="163">
        <v>362</v>
      </c>
      <c r="C8" s="163">
        <v>803</v>
      </c>
      <c r="D8" s="163">
        <v>1857</v>
      </c>
      <c r="E8" s="163">
        <v>2581</v>
      </c>
      <c r="F8" s="163">
        <v>2381</v>
      </c>
      <c r="G8" s="163">
        <v>2501</v>
      </c>
      <c r="H8" s="163">
        <v>2785</v>
      </c>
      <c r="I8" s="163">
        <v>2220</v>
      </c>
      <c r="J8" s="163">
        <v>1367</v>
      </c>
      <c r="K8" s="163">
        <v>1054</v>
      </c>
      <c r="L8" s="163">
        <v>598</v>
      </c>
      <c r="M8" s="164">
        <v>662</v>
      </c>
      <c r="N8" s="3">
        <v>19171</v>
      </c>
      <c r="O8" s="82"/>
      <c r="R8" s="84"/>
    </row>
    <row r="9" spans="1:15" ht="12.75">
      <c r="A9" s="9">
        <v>2020</v>
      </c>
      <c r="B9" s="9">
        <v>649</v>
      </c>
      <c r="C9" s="9">
        <v>863</v>
      </c>
      <c r="D9" s="9">
        <v>807</v>
      </c>
      <c r="E9" s="9">
        <v>811</v>
      </c>
      <c r="F9" s="9">
        <v>1953</v>
      </c>
      <c r="G9" s="9">
        <v>2303</v>
      </c>
      <c r="H9" s="9">
        <v>2338</v>
      </c>
      <c r="I9" s="9"/>
      <c r="J9" s="9"/>
      <c r="K9" s="9"/>
      <c r="L9" s="9"/>
      <c r="M9" s="9"/>
      <c r="N9" s="9">
        <v>9724</v>
      </c>
      <c r="O9" s="86"/>
    </row>
    <row r="10" spans="1:14" ht="12.75">
      <c r="A10" s="143" t="s">
        <v>84</v>
      </c>
      <c r="B10" s="97">
        <v>0.7928176795580111</v>
      </c>
      <c r="C10" s="97">
        <v>0.07471980074719808</v>
      </c>
      <c r="D10" s="97">
        <v>-0.5654281098546041</v>
      </c>
      <c r="E10" s="97">
        <v>-0.6857807051530415</v>
      </c>
      <c r="F10" s="97">
        <v>-0.1797564048719026</v>
      </c>
      <c r="G10" s="97">
        <v>-0.07916833266693324</v>
      </c>
      <c r="H10" s="97">
        <v>-0.16050269299820463</v>
      </c>
      <c r="I10" s="97"/>
      <c r="J10" s="97"/>
      <c r="K10" s="97"/>
      <c r="L10" s="97"/>
      <c r="M10" s="97"/>
      <c r="N10" s="221">
        <v>-0.2672192916352675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5" t="s">
        <v>6</v>
      </c>
      <c r="B12" s="227" t="str">
        <f>'R_MC NEW 2020vs2019'!B12:C12</f>
        <v>JULY</v>
      </c>
      <c r="C12" s="228"/>
      <c r="D12" s="229" t="s">
        <v>34</v>
      </c>
      <c r="E12" s="231" t="s">
        <v>23</v>
      </c>
      <c r="F12" s="232"/>
      <c r="G12" s="229" t="s">
        <v>34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6"/>
      <c r="B13" s="45">
        <f>'R_MC NEW 2020vs2019'!B13</f>
        <v>2020</v>
      </c>
      <c r="C13" s="45">
        <f>'R_MC NEW 2020vs2019'!C13</f>
        <v>2019</v>
      </c>
      <c r="D13" s="230"/>
      <c r="E13" s="45">
        <f>'R_MC NEW 2020vs2019'!E13</f>
        <v>2020</v>
      </c>
      <c r="F13" s="45">
        <f>'R_MC NEW 2020vs2019'!F13</f>
        <v>2019</v>
      </c>
      <c r="G13" s="230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6">
        <v>2338</v>
      </c>
      <c r="C14" s="166">
        <v>2785</v>
      </c>
      <c r="D14" s="167">
        <v>-0.16050269299820463</v>
      </c>
      <c r="E14" s="166">
        <v>9724</v>
      </c>
      <c r="F14" s="168">
        <v>13270</v>
      </c>
      <c r="G14" s="167">
        <v>-0.2672192916352675</v>
      </c>
      <c r="H14" s="220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80</v>
      </c>
    </row>
    <row r="41" ht="12.75">
      <c r="A41" s="13"/>
    </row>
    <row r="44" ht="12.75" hidden="1"/>
    <row r="45" spans="1:14" ht="12.75" hidden="1">
      <c r="A45" t="s">
        <v>35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36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36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5"/>
      <c r="C1" s="265"/>
      <c r="D1" s="265"/>
      <c r="E1" s="265"/>
      <c r="F1" s="265"/>
      <c r="G1" s="265"/>
      <c r="H1" s="265"/>
      <c r="I1" s="70"/>
      <c r="J1" s="70"/>
      <c r="K1" s="70"/>
      <c r="L1" s="70"/>
    </row>
    <row r="2" spans="2:12" ht="14.25">
      <c r="B2" s="251" t="s">
        <v>122</v>
      </c>
      <c r="C2" s="251"/>
      <c r="D2" s="251"/>
      <c r="E2" s="251"/>
      <c r="F2" s="251"/>
      <c r="G2" s="251"/>
      <c r="H2" s="251"/>
      <c r="I2" s="264"/>
      <c r="J2" s="264"/>
      <c r="K2" s="264"/>
      <c r="L2" s="264"/>
    </row>
    <row r="3" spans="2:16" ht="24" customHeight="1">
      <c r="B3" s="242" t="s">
        <v>56</v>
      </c>
      <c r="C3" s="245" t="s">
        <v>57</v>
      </c>
      <c r="D3" s="253" t="str">
        <f>'R_MC 2020 rankings'!D3:H3</f>
        <v>January - July</v>
      </c>
      <c r="E3" s="254"/>
      <c r="F3" s="254"/>
      <c r="G3" s="254"/>
      <c r="H3" s="255"/>
      <c r="I3" s="72"/>
      <c r="J3" s="73"/>
      <c r="K3" s="73"/>
      <c r="L3" s="74"/>
      <c r="M3" s="75"/>
      <c r="N3" s="75"/>
      <c r="O3" s="75"/>
      <c r="P3" s="75"/>
    </row>
    <row r="4" spans="2:16" ht="12.75">
      <c r="B4" s="244"/>
      <c r="C4" s="252"/>
      <c r="D4" s="104">
        <v>2020</v>
      </c>
      <c r="E4" s="105" t="s">
        <v>59</v>
      </c>
      <c r="F4" s="106">
        <v>2019</v>
      </c>
      <c r="G4" s="105" t="s">
        <v>59</v>
      </c>
      <c r="H4" s="107" t="s">
        <v>60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5">
        <v>1</v>
      </c>
      <c r="C5" s="176" t="s">
        <v>46</v>
      </c>
      <c r="D5" s="177">
        <v>2774</v>
      </c>
      <c r="E5" s="178">
        <v>0.28527354997943233</v>
      </c>
      <c r="F5" s="177">
        <v>4042</v>
      </c>
      <c r="G5" s="179">
        <v>0.3045968349660889</v>
      </c>
      <c r="H5" s="169">
        <v>-0.31370608609599204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0">
        <v>2</v>
      </c>
      <c r="C6" s="181" t="s">
        <v>28</v>
      </c>
      <c r="D6" s="182">
        <v>1628</v>
      </c>
      <c r="E6" s="183">
        <v>0.167420814479638</v>
      </c>
      <c r="F6" s="182">
        <v>1648</v>
      </c>
      <c r="G6" s="184">
        <v>0.12418990203466465</v>
      </c>
      <c r="H6" s="170">
        <v>-0.012135922330097082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0">
        <v>3</v>
      </c>
      <c r="C7" s="181" t="s">
        <v>144</v>
      </c>
      <c r="D7" s="182">
        <v>790</v>
      </c>
      <c r="E7" s="183">
        <v>0.08124228712464007</v>
      </c>
      <c r="F7" s="182">
        <v>1352</v>
      </c>
      <c r="G7" s="184">
        <v>0.10188394875659382</v>
      </c>
      <c r="H7" s="170">
        <v>-0.415680473372781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0">
        <v>4</v>
      </c>
      <c r="C8" s="181" t="s">
        <v>77</v>
      </c>
      <c r="D8" s="182">
        <v>731</v>
      </c>
      <c r="E8" s="183">
        <v>0.07517482517482517</v>
      </c>
      <c r="F8" s="182">
        <v>792</v>
      </c>
      <c r="G8" s="184">
        <v>0.05968349660889224</v>
      </c>
      <c r="H8" s="170">
        <v>-0.07702020202020199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0">
        <v>5</v>
      </c>
      <c r="C9" s="181" t="s">
        <v>30</v>
      </c>
      <c r="D9" s="182">
        <v>526</v>
      </c>
      <c r="E9" s="183">
        <v>0.05409296585767174</v>
      </c>
      <c r="F9" s="182">
        <v>738</v>
      </c>
      <c r="G9" s="216">
        <v>0.05561416729464959</v>
      </c>
      <c r="H9" s="170">
        <v>-0.2872628726287263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0">
        <v>6</v>
      </c>
      <c r="C10" s="181" t="s">
        <v>82</v>
      </c>
      <c r="D10" s="182">
        <v>295</v>
      </c>
      <c r="E10" s="183">
        <v>0.030337309749074455</v>
      </c>
      <c r="F10" s="182">
        <v>572</v>
      </c>
      <c r="G10" s="216">
        <v>0.043104747550866615</v>
      </c>
      <c r="H10" s="170">
        <v>-0.48426573426573427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0">
        <v>7</v>
      </c>
      <c r="C11" s="181" t="s">
        <v>93</v>
      </c>
      <c r="D11" s="182">
        <v>264</v>
      </c>
      <c r="E11" s="183">
        <v>0.027149321266968326</v>
      </c>
      <c r="F11" s="182">
        <v>248</v>
      </c>
      <c r="G11" s="184">
        <v>0.018688771665410702</v>
      </c>
      <c r="H11" s="170">
        <v>0.06451612903225801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0">
        <v>8</v>
      </c>
      <c r="C12" s="181" t="s">
        <v>145</v>
      </c>
      <c r="D12" s="182">
        <v>246</v>
      </c>
      <c r="E12" s="183">
        <v>0.02529823118058412</v>
      </c>
      <c r="F12" s="182">
        <v>753</v>
      </c>
      <c r="G12" s="184">
        <v>0.05674453654860588</v>
      </c>
      <c r="H12" s="170">
        <v>-0.6733067729083666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0">
        <v>9</v>
      </c>
      <c r="C13" s="181" t="s">
        <v>143</v>
      </c>
      <c r="D13" s="182">
        <v>241</v>
      </c>
      <c r="E13" s="183">
        <v>0.024784039489921843</v>
      </c>
      <c r="F13" s="182">
        <v>255</v>
      </c>
      <c r="G13" s="184">
        <v>0.01921627731725697</v>
      </c>
      <c r="H13" s="170">
        <v>-0.05490196078431375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5">
        <v>10</v>
      </c>
      <c r="C14" s="186" t="s">
        <v>135</v>
      </c>
      <c r="D14" s="187">
        <v>235</v>
      </c>
      <c r="E14" s="188">
        <v>0.02416700946112711</v>
      </c>
      <c r="F14" s="187">
        <v>135</v>
      </c>
      <c r="G14" s="189">
        <v>0.010173323285606632</v>
      </c>
      <c r="H14" s="190">
        <v>0.7407407407407407</v>
      </c>
      <c r="I14" s="75"/>
      <c r="J14" s="78"/>
      <c r="K14" s="78"/>
      <c r="L14" s="78"/>
      <c r="N14" s="75"/>
      <c r="O14" s="75"/>
      <c r="P14" s="75"/>
    </row>
    <row r="15" spans="2:16" ht="12.75">
      <c r="B15" s="262" t="s">
        <v>65</v>
      </c>
      <c r="C15" s="263"/>
      <c r="D15" s="214">
        <v>7730</v>
      </c>
      <c r="E15" s="117">
        <v>0.7949403537638833</v>
      </c>
      <c r="F15" s="118">
        <v>10535</v>
      </c>
      <c r="G15" s="117">
        <v>0.793896006028636</v>
      </c>
      <c r="H15" s="119">
        <v>-0.2662553393450403</v>
      </c>
      <c r="I15" s="76"/>
      <c r="J15" s="76"/>
      <c r="K15" s="76"/>
      <c r="N15" s="75"/>
      <c r="O15" s="75"/>
      <c r="P15" s="75"/>
    </row>
    <row r="16" spans="2:11" ht="12.75" customHeight="1">
      <c r="B16" s="259" t="s">
        <v>66</v>
      </c>
      <c r="C16" s="259"/>
      <c r="D16" s="118">
        <v>1994</v>
      </c>
      <c r="E16" s="117">
        <v>0.20505964623611683</v>
      </c>
      <c r="F16" s="118">
        <v>2735</v>
      </c>
      <c r="G16" s="117">
        <v>0.20610399397136397</v>
      </c>
      <c r="H16" s="119">
        <v>-0.2709323583180987</v>
      </c>
      <c r="I16" s="76"/>
      <c r="J16" s="76"/>
      <c r="K16" s="76"/>
    </row>
    <row r="17" spans="2:11" ht="12.75">
      <c r="B17" s="260" t="s">
        <v>64</v>
      </c>
      <c r="C17" s="260"/>
      <c r="D17" s="158">
        <v>9724</v>
      </c>
      <c r="E17" s="171">
        <v>0.9999999999999983</v>
      </c>
      <c r="F17" s="158">
        <v>13270</v>
      </c>
      <c r="G17" s="172">
        <v>0.9999999999999983</v>
      </c>
      <c r="H17" s="157">
        <v>-0.2672192916352675</v>
      </c>
      <c r="I17" s="76"/>
      <c r="J17" s="76"/>
      <c r="K17" s="76"/>
    </row>
    <row r="18" spans="2:11" ht="12.75">
      <c r="B18" s="261" t="s">
        <v>80</v>
      </c>
      <c r="C18" s="261"/>
      <c r="D18" s="261"/>
      <c r="E18" s="261"/>
      <c r="F18" s="261"/>
      <c r="G18" s="261"/>
      <c r="H18" s="261"/>
      <c r="I18" s="76"/>
      <c r="J18" s="76"/>
      <c r="K18" s="76"/>
    </row>
    <row r="19" spans="2:11" ht="12.75">
      <c r="B19" s="256" t="s">
        <v>43</v>
      </c>
      <c r="C19" s="256"/>
      <c r="D19" s="256"/>
      <c r="E19" s="256"/>
      <c r="F19" s="256"/>
      <c r="G19" s="256"/>
      <c r="H19" s="256"/>
      <c r="I19" s="76"/>
      <c r="J19" s="76"/>
      <c r="K19" s="76"/>
    </row>
    <row r="20" spans="2:11" ht="12.75">
      <c r="B20" s="256"/>
      <c r="C20" s="256"/>
      <c r="D20" s="256"/>
      <c r="E20" s="256"/>
      <c r="F20" s="256"/>
      <c r="G20" s="256"/>
      <c r="H20" s="256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9"/>
      <c r="J132" s="79"/>
      <c r="K132" s="79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8" ht="12.75">
      <c r="B233" s="79"/>
      <c r="C233" s="79"/>
      <c r="D233" s="79"/>
      <c r="E233" s="79"/>
      <c r="F233" s="79"/>
      <c r="G233" s="79"/>
      <c r="H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  <mergeCell ref="B16:C16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3" t="s">
        <v>123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T1" s="223" t="s">
        <v>125</v>
      </c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3827</v>
      </c>
      <c r="C3" s="3">
        <v>4509</v>
      </c>
      <c r="D3" s="3">
        <v>3775</v>
      </c>
      <c r="E3" s="3">
        <v>4303</v>
      </c>
      <c r="F3" s="3">
        <v>8171</v>
      </c>
      <c r="G3" s="3">
        <v>8253</v>
      </c>
      <c r="H3" s="3">
        <v>7790</v>
      </c>
      <c r="I3" s="3"/>
      <c r="J3" s="3"/>
      <c r="K3" s="3"/>
      <c r="L3" s="3"/>
      <c r="M3" s="3"/>
      <c r="N3" s="3">
        <v>40628</v>
      </c>
      <c r="O3" s="97">
        <v>0.8800797157958582</v>
      </c>
      <c r="T3" s="43" t="s">
        <v>4</v>
      </c>
      <c r="U3" s="3">
        <v>1947</v>
      </c>
      <c r="V3" s="3">
        <v>4296</v>
      </c>
      <c r="W3" s="3">
        <v>7650</v>
      </c>
      <c r="X3" s="3">
        <v>9885</v>
      </c>
      <c r="Y3" s="3">
        <v>7608</v>
      </c>
      <c r="Z3" s="3">
        <v>7260</v>
      </c>
      <c r="AA3" s="3">
        <v>7667</v>
      </c>
      <c r="AB3" s="3">
        <v>5996</v>
      </c>
      <c r="AC3" s="3">
        <v>4356</v>
      </c>
      <c r="AD3" s="3">
        <v>3645</v>
      </c>
      <c r="AE3" s="3">
        <v>2623</v>
      </c>
      <c r="AF3" s="3">
        <v>2816</v>
      </c>
      <c r="AG3" s="4">
        <v>65749</v>
      </c>
    </row>
    <row r="4" spans="1:33" s="5" customFormat="1" ht="15.75" customHeight="1">
      <c r="A4" s="19" t="s">
        <v>3</v>
      </c>
      <c r="B4" s="3">
        <v>529</v>
      </c>
      <c r="C4" s="3">
        <v>567</v>
      </c>
      <c r="D4" s="3">
        <v>442</v>
      </c>
      <c r="E4" s="3">
        <v>416</v>
      </c>
      <c r="F4" s="3">
        <v>1065</v>
      </c>
      <c r="G4" s="3">
        <v>1204</v>
      </c>
      <c r="H4" s="3">
        <v>1313</v>
      </c>
      <c r="I4" s="3"/>
      <c r="J4" s="3"/>
      <c r="K4" s="3"/>
      <c r="L4" s="3"/>
      <c r="M4" s="3"/>
      <c r="N4" s="3">
        <v>5536</v>
      </c>
      <c r="O4" s="97">
        <v>0.11992028420414176</v>
      </c>
      <c r="T4" s="68" t="s">
        <v>3</v>
      </c>
      <c r="U4" s="3">
        <v>313</v>
      </c>
      <c r="V4" s="3">
        <v>461</v>
      </c>
      <c r="W4" s="3">
        <v>786</v>
      </c>
      <c r="X4" s="3">
        <v>1119</v>
      </c>
      <c r="Y4" s="3">
        <v>1059</v>
      </c>
      <c r="Z4" s="3">
        <v>1177</v>
      </c>
      <c r="AA4" s="3">
        <v>1311</v>
      </c>
      <c r="AB4" s="3">
        <v>1162</v>
      </c>
      <c r="AC4" s="3">
        <v>767</v>
      </c>
      <c r="AD4" s="3">
        <v>617</v>
      </c>
      <c r="AE4" s="3">
        <v>398</v>
      </c>
      <c r="AF4" s="3">
        <v>457</v>
      </c>
      <c r="AG4" s="4">
        <v>9627</v>
      </c>
    </row>
    <row r="5" spans="1:33" s="5" customFormat="1" ht="12.75">
      <c r="A5" s="30" t="s">
        <v>112</v>
      </c>
      <c r="B5" s="9">
        <v>4356</v>
      </c>
      <c r="C5" s="9">
        <v>5076</v>
      </c>
      <c r="D5" s="9">
        <v>4217</v>
      </c>
      <c r="E5" s="9">
        <v>4719</v>
      </c>
      <c r="F5" s="9">
        <v>9236</v>
      </c>
      <c r="G5" s="9">
        <v>9457</v>
      </c>
      <c r="H5" s="9">
        <v>9103</v>
      </c>
      <c r="I5" s="9"/>
      <c r="J5" s="9"/>
      <c r="K5" s="9"/>
      <c r="L5" s="9"/>
      <c r="M5" s="9"/>
      <c r="N5" s="9">
        <v>46164</v>
      </c>
      <c r="O5" s="97">
        <v>1</v>
      </c>
      <c r="T5" s="48" t="s">
        <v>83</v>
      </c>
      <c r="U5" s="3">
        <v>2260</v>
      </c>
      <c r="V5" s="3">
        <v>4757</v>
      </c>
      <c r="W5" s="3">
        <v>8436</v>
      </c>
      <c r="X5" s="3">
        <v>11004</v>
      </c>
      <c r="Y5" s="3">
        <v>8667</v>
      </c>
      <c r="Z5" s="3">
        <v>8437</v>
      </c>
      <c r="AA5" s="3">
        <v>8978</v>
      </c>
      <c r="AB5" s="3">
        <v>7158</v>
      </c>
      <c r="AC5" s="3">
        <v>5123</v>
      </c>
      <c r="AD5" s="3">
        <v>4262</v>
      </c>
      <c r="AE5" s="3">
        <v>3021</v>
      </c>
      <c r="AF5" s="3">
        <v>3273</v>
      </c>
      <c r="AG5" s="4">
        <v>75376</v>
      </c>
    </row>
    <row r="6" spans="1:33" s="5" customFormat="1" ht="15.75" customHeight="1">
      <c r="A6" s="69" t="s">
        <v>113</v>
      </c>
      <c r="B6" s="211">
        <v>0.3308890925756187</v>
      </c>
      <c r="C6" s="211">
        <v>0.165289256198347</v>
      </c>
      <c r="D6" s="211">
        <v>-0.1692277383766746</v>
      </c>
      <c r="E6" s="211">
        <v>0.11904197296656394</v>
      </c>
      <c r="F6" s="211">
        <v>0.9571943208306846</v>
      </c>
      <c r="G6" s="211">
        <v>0.02392810740580331</v>
      </c>
      <c r="H6" s="211">
        <v>-0.03743258961615736</v>
      </c>
      <c r="I6" s="211"/>
      <c r="J6" s="211"/>
      <c r="K6" s="211"/>
      <c r="L6" s="211"/>
      <c r="M6" s="211"/>
      <c r="N6" s="165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124</v>
      </c>
      <c r="B7" s="212">
        <v>0.927433628318584</v>
      </c>
      <c r="C7" s="212">
        <v>0.06705907084296836</v>
      </c>
      <c r="D7" s="212">
        <v>-0.5001185395922239</v>
      </c>
      <c r="E7" s="212">
        <v>-0.571155943293348</v>
      </c>
      <c r="F7" s="212">
        <v>0.06565132110303451</v>
      </c>
      <c r="G7" s="212">
        <v>0.12089605309944296</v>
      </c>
      <c r="H7" s="212">
        <v>0.013922922699933116</v>
      </c>
      <c r="I7" s="212"/>
      <c r="J7" s="212"/>
      <c r="K7" s="212"/>
      <c r="L7" s="212"/>
      <c r="M7" s="212"/>
      <c r="N7" s="212">
        <v>-0.12133843430594415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5" t="s">
        <v>6</v>
      </c>
      <c r="B9" s="227" t="str">
        <f>'R_MP NEW 2020vs2019'!B12:C12</f>
        <v>JULY</v>
      </c>
      <c r="C9" s="228"/>
      <c r="D9" s="229" t="s">
        <v>34</v>
      </c>
      <c r="E9" s="231" t="s">
        <v>23</v>
      </c>
      <c r="F9" s="232"/>
      <c r="G9" s="229" t="s">
        <v>34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6"/>
      <c r="B10" s="45">
        <f>'R_MP NEW 2020vs2019'!B13</f>
        <v>2020</v>
      </c>
      <c r="C10" s="45">
        <f>'R_MP NEW 2020vs2019'!C13</f>
        <v>2019</v>
      </c>
      <c r="D10" s="230"/>
      <c r="E10" s="45">
        <f>'R_MP NEW 2020vs2019'!E13</f>
        <v>2020</v>
      </c>
      <c r="F10" s="45">
        <f>'R_MP NEW 2020vs2019'!F13</f>
        <v>2019</v>
      </c>
      <c r="G10" s="230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1">
        <v>7790</v>
      </c>
      <c r="C11" s="191">
        <v>7667</v>
      </c>
      <c r="D11" s="192">
        <v>0.016042780748663166</v>
      </c>
      <c r="E11" s="191">
        <v>40628</v>
      </c>
      <c r="F11" s="193">
        <v>46313</v>
      </c>
      <c r="G11" s="192">
        <v>-0.1227517111826053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1">
        <v>1313</v>
      </c>
      <c r="C12" s="191">
        <v>1311</v>
      </c>
      <c r="D12" s="192">
        <v>0.0015255530129671957</v>
      </c>
      <c r="E12" s="191">
        <v>5536</v>
      </c>
      <c r="F12" s="193">
        <v>6226</v>
      </c>
      <c r="G12" s="192">
        <v>-0.11082557018952777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1">
        <v>9103</v>
      </c>
      <c r="C13" s="191">
        <v>8978</v>
      </c>
      <c r="D13" s="192">
        <v>0.013922922699933116</v>
      </c>
      <c r="E13" s="191">
        <v>46164</v>
      </c>
      <c r="F13" s="191">
        <v>52539</v>
      </c>
      <c r="G13" s="192">
        <v>-0.12133843430594415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80</v>
      </c>
    </row>
    <row r="37" ht="12.75">
      <c r="A37" s="44" t="s">
        <v>43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0" t="s">
        <v>126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12"/>
    </row>
    <row r="3" spans="1:15" ht="21" customHeight="1">
      <c r="A3" s="275" t="s">
        <v>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86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87</v>
      </c>
      <c r="B6" s="136">
        <v>460</v>
      </c>
      <c r="C6" s="136">
        <v>893</v>
      </c>
      <c r="D6" s="136">
        <v>2168</v>
      </c>
      <c r="E6" s="136">
        <v>3126</v>
      </c>
      <c r="F6" s="136">
        <v>2483</v>
      </c>
      <c r="G6" s="136">
        <v>2401</v>
      </c>
      <c r="H6" s="136">
        <v>2338</v>
      </c>
      <c r="I6" s="136">
        <v>1771</v>
      </c>
      <c r="J6" s="136">
        <v>1224</v>
      </c>
      <c r="K6" s="136">
        <v>881</v>
      </c>
      <c r="L6" s="136">
        <v>617</v>
      </c>
      <c r="M6" s="136">
        <v>741</v>
      </c>
      <c r="N6" s="136">
        <v>19103</v>
      </c>
      <c r="O6" s="14"/>
      <c r="R6" s="35"/>
    </row>
    <row r="7" spans="1:18" s="5" customFormat="1" ht="13.5" customHeight="1">
      <c r="A7" s="64" t="s">
        <v>88</v>
      </c>
      <c r="B7" s="136">
        <v>1947</v>
      </c>
      <c r="C7" s="136">
        <v>4296</v>
      </c>
      <c r="D7" s="136">
        <v>7650</v>
      </c>
      <c r="E7" s="136">
        <v>9885</v>
      </c>
      <c r="F7" s="136">
        <v>7608</v>
      </c>
      <c r="G7" s="136">
        <v>7260</v>
      </c>
      <c r="H7" s="136">
        <v>7667</v>
      </c>
      <c r="I7" s="136">
        <v>5996</v>
      </c>
      <c r="J7" s="136">
        <v>4356</v>
      </c>
      <c r="K7" s="136">
        <v>3645</v>
      </c>
      <c r="L7" s="136">
        <v>2623</v>
      </c>
      <c r="M7" s="136">
        <v>2816</v>
      </c>
      <c r="N7" s="136">
        <v>65749</v>
      </c>
      <c r="O7" s="14"/>
      <c r="R7" s="35"/>
    </row>
    <row r="8" spans="1:18" s="5" customFormat="1" ht="13.5" customHeight="1">
      <c r="A8" s="40" t="s">
        <v>89</v>
      </c>
      <c r="B8" s="194">
        <v>2407</v>
      </c>
      <c r="C8" s="194">
        <v>5189</v>
      </c>
      <c r="D8" s="194">
        <v>9818</v>
      </c>
      <c r="E8" s="194">
        <v>13011</v>
      </c>
      <c r="F8" s="194">
        <v>10091</v>
      </c>
      <c r="G8" s="194">
        <v>9661</v>
      </c>
      <c r="H8" s="194">
        <v>10005</v>
      </c>
      <c r="I8" s="194">
        <v>7767</v>
      </c>
      <c r="J8" s="194">
        <v>5580</v>
      </c>
      <c r="K8" s="194">
        <v>4526</v>
      </c>
      <c r="L8" s="194">
        <v>3240</v>
      </c>
      <c r="M8" s="194">
        <v>3557</v>
      </c>
      <c r="N8" s="194">
        <v>84852</v>
      </c>
      <c r="O8" s="14"/>
      <c r="R8" s="35"/>
    </row>
    <row r="9" spans="1:18" ht="13.5" customHeight="1">
      <c r="A9" s="64" t="s">
        <v>127</v>
      </c>
      <c r="B9" s="266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8"/>
      <c r="O9" s="14"/>
      <c r="R9" s="33"/>
    </row>
    <row r="10" spans="1:18" ht="12.75">
      <c r="A10" s="136" t="s">
        <v>128</v>
      </c>
      <c r="B10" s="65">
        <v>698</v>
      </c>
      <c r="C10" s="65">
        <v>1090</v>
      </c>
      <c r="D10" s="65">
        <v>1350</v>
      </c>
      <c r="E10" s="65">
        <v>1613</v>
      </c>
      <c r="F10" s="65">
        <v>2729</v>
      </c>
      <c r="G10" s="65">
        <v>2949</v>
      </c>
      <c r="H10" s="65">
        <v>3027</v>
      </c>
      <c r="I10" s="65"/>
      <c r="J10" s="65"/>
      <c r="K10" s="65"/>
      <c r="L10" s="65"/>
      <c r="M10" s="65"/>
      <c r="N10" s="65">
        <v>13456</v>
      </c>
      <c r="O10" s="14"/>
      <c r="R10" s="33"/>
    </row>
    <row r="11" spans="1:18" s="17" customFormat="1" ht="12.75">
      <c r="A11" s="64" t="s">
        <v>129</v>
      </c>
      <c r="B11" s="136">
        <v>3827</v>
      </c>
      <c r="C11" s="136">
        <v>4509</v>
      </c>
      <c r="D11" s="136">
        <v>3775</v>
      </c>
      <c r="E11" s="136">
        <v>4303</v>
      </c>
      <c r="F11" s="136">
        <v>8171</v>
      </c>
      <c r="G11" s="136">
        <v>8253</v>
      </c>
      <c r="H11" s="136">
        <v>7790</v>
      </c>
      <c r="I11" s="136"/>
      <c r="J11" s="136"/>
      <c r="K11" s="136"/>
      <c r="L11" s="136"/>
      <c r="M11" s="136"/>
      <c r="N11" s="136">
        <v>40628</v>
      </c>
      <c r="O11" s="16"/>
      <c r="R11" s="33"/>
    </row>
    <row r="12" spans="1:18" s="5" customFormat="1" ht="12.75">
      <c r="A12" s="40" t="s">
        <v>130</v>
      </c>
      <c r="B12" s="41">
        <v>4525</v>
      </c>
      <c r="C12" s="41">
        <v>5599</v>
      </c>
      <c r="D12" s="41">
        <v>5125</v>
      </c>
      <c r="E12" s="41">
        <v>5916</v>
      </c>
      <c r="F12" s="41">
        <v>10900</v>
      </c>
      <c r="G12" s="41">
        <v>11202</v>
      </c>
      <c r="H12" s="41">
        <v>10817</v>
      </c>
      <c r="I12" s="41"/>
      <c r="J12" s="41"/>
      <c r="K12" s="41"/>
      <c r="L12" s="41"/>
      <c r="M12" s="41"/>
      <c r="N12" s="41">
        <v>54084</v>
      </c>
      <c r="O12" s="34"/>
      <c r="R12" s="35"/>
    </row>
    <row r="13" spans="1:18" ht="12.75">
      <c r="A13" s="42" t="s">
        <v>18</v>
      </c>
      <c r="B13" s="154">
        <v>0.8799335272122975</v>
      </c>
      <c r="C13" s="154">
        <v>0.07901329735979967</v>
      </c>
      <c r="D13" s="154">
        <v>-0.47799959258504787</v>
      </c>
      <c r="E13" s="154">
        <v>-0.5453078164629929</v>
      </c>
      <c r="F13" s="154">
        <v>0.08017044891487468</v>
      </c>
      <c r="G13" s="154">
        <v>0.1595072973812235</v>
      </c>
      <c r="H13" s="154">
        <v>0.08115942028985512</v>
      </c>
      <c r="I13" s="154"/>
      <c r="J13" s="154"/>
      <c r="K13" s="154"/>
      <c r="L13" s="154"/>
      <c r="M13" s="154"/>
      <c r="N13" s="154">
        <v>-0.10132597786713637</v>
      </c>
      <c r="P13" s="29"/>
      <c r="R13" s="33"/>
    </row>
    <row r="14" spans="1:18" ht="12.75">
      <c r="A14" s="42" t="s">
        <v>19</v>
      </c>
      <c r="B14" s="154">
        <v>0.517391304347826</v>
      </c>
      <c r="C14" s="154">
        <v>0.2206047032474805</v>
      </c>
      <c r="D14" s="154">
        <v>-0.3773062730627307</v>
      </c>
      <c r="E14" s="154">
        <v>-0.4840051183621241</v>
      </c>
      <c r="F14" s="154">
        <v>0.0990737011679419</v>
      </c>
      <c r="G14" s="154">
        <v>0.2282382340691378</v>
      </c>
      <c r="H14" s="154">
        <v>0.2946963216424294</v>
      </c>
      <c r="I14" s="154"/>
      <c r="J14" s="154"/>
      <c r="K14" s="154"/>
      <c r="L14" s="154"/>
      <c r="M14" s="154"/>
      <c r="N14" s="154">
        <v>-0.02977864301680011</v>
      </c>
      <c r="R14" s="33"/>
    </row>
    <row r="15" spans="1:18" ht="12.75">
      <c r="A15" s="42" t="s">
        <v>20</v>
      </c>
      <c r="B15" s="154">
        <v>0.965588084232152</v>
      </c>
      <c r="C15" s="154">
        <v>0.049581005586592175</v>
      </c>
      <c r="D15" s="154">
        <v>-0.5065359477124183</v>
      </c>
      <c r="E15" s="154">
        <v>-0.5646939807789579</v>
      </c>
      <c r="F15" s="154">
        <v>0.07400105152471093</v>
      </c>
      <c r="G15" s="154">
        <v>0.13677685950413232</v>
      </c>
      <c r="H15" s="154">
        <v>0.016042780748663166</v>
      </c>
      <c r="I15" s="154"/>
      <c r="J15" s="154"/>
      <c r="K15" s="154"/>
      <c r="L15" s="154"/>
      <c r="M15" s="154"/>
      <c r="N15" s="154">
        <v>-0.1227517111826053</v>
      </c>
      <c r="R15" s="33"/>
    </row>
    <row r="16" spans="1:18" ht="12.75">
      <c r="A16" s="42" t="s">
        <v>21</v>
      </c>
      <c r="B16" s="154">
        <v>0.15425414364640885</v>
      </c>
      <c r="C16" s="154">
        <v>0.19467762100375066</v>
      </c>
      <c r="D16" s="154">
        <v>0.2634146341463415</v>
      </c>
      <c r="E16" s="154">
        <v>0.27265043948613926</v>
      </c>
      <c r="F16" s="154">
        <v>0.25036697247706424</v>
      </c>
      <c r="G16" s="154">
        <v>0.26325656132833425</v>
      </c>
      <c r="H16" s="154">
        <v>0.2798372931496718</v>
      </c>
      <c r="I16" s="154"/>
      <c r="J16" s="154"/>
      <c r="K16" s="154"/>
      <c r="L16" s="154"/>
      <c r="M16" s="154"/>
      <c r="N16" s="154">
        <v>0.24879816581613787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75" t="s">
        <v>3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86</v>
      </c>
      <c r="B20" s="272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4"/>
      <c r="O20" s="14"/>
      <c r="R20" s="33"/>
    </row>
    <row r="21" spans="1:18" ht="12.75">
      <c r="A21" s="136" t="s">
        <v>90</v>
      </c>
      <c r="B21" s="195">
        <v>362</v>
      </c>
      <c r="C21" s="195">
        <v>803</v>
      </c>
      <c r="D21" s="195">
        <v>1857</v>
      </c>
      <c r="E21" s="195">
        <v>2581</v>
      </c>
      <c r="F21" s="195">
        <v>2381</v>
      </c>
      <c r="G21" s="195">
        <v>2501</v>
      </c>
      <c r="H21" s="195">
        <v>2785</v>
      </c>
      <c r="I21" s="195">
        <v>2220</v>
      </c>
      <c r="J21" s="195">
        <v>1367</v>
      </c>
      <c r="K21" s="195">
        <v>1054</v>
      </c>
      <c r="L21" s="195">
        <v>598</v>
      </c>
      <c r="M21" s="195">
        <v>662</v>
      </c>
      <c r="N21" s="136">
        <v>19171</v>
      </c>
      <c r="O21" s="14"/>
      <c r="R21" s="33"/>
    </row>
    <row r="22" spans="1:18" ht="12.75">
      <c r="A22" s="64" t="s">
        <v>91</v>
      </c>
      <c r="B22" s="136">
        <v>313</v>
      </c>
      <c r="C22" s="136">
        <v>461</v>
      </c>
      <c r="D22" s="136">
        <v>786</v>
      </c>
      <c r="E22" s="136">
        <v>1119</v>
      </c>
      <c r="F22" s="136">
        <v>1059</v>
      </c>
      <c r="G22" s="136">
        <v>1177</v>
      </c>
      <c r="H22" s="136">
        <v>1311</v>
      </c>
      <c r="I22" s="136">
        <v>1162</v>
      </c>
      <c r="J22" s="136">
        <v>767</v>
      </c>
      <c r="K22" s="136">
        <v>617</v>
      </c>
      <c r="L22" s="136">
        <v>398</v>
      </c>
      <c r="M22" s="136">
        <v>457</v>
      </c>
      <c r="N22" s="136">
        <v>9627</v>
      </c>
      <c r="O22" s="14"/>
      <c r="R22" s="33"/>
    </row>
    <row r="23" spans="1:18" ht="12.75">
      <c r="A23" s="40" t="s">
        <v>92</v>
      </c>
      <c r="B23" s="194">
        <v>675</v>
      </c>
      <c r="C23" s="194">
        <v>1264</v>
      </c>
      <c r="D23" s="194">
        <v>2643</v>
      </c>
      <c r="E23" s="194">
        <v>3700</v>
      </c>
      <c r="F23" s="194">
        <v>3440</v>
      </c>
      <c r="G23" s="194">
        <v>3678</v>
      </c>
      <c r="H23" s="194">
        <v>4096</v>
      </c>
      <c r="I23" s="194">
        <v>3382</v>
      </c>
      <c r="J23" s="194">
        <v>2134</v>
      </c>
      <c r="K23" s="194">
        <v>1671</v>
      </c>
      <c r="L23" s="194">
        <v>996</v>
      </c>
      <c r="M23" s="194">
        <v>1119</v>
      </c>
      <c r="N23" s="194">
        <v>28798</v>
      </c>
      <c r="O23" s="14"/>
      <c r="R23" s="33"/>
    </row>
    <row r="24" spans="1:18" ht="12.75">
      <c r="A24" s="64" t="s">
        <v>127</v>
      </c>
      <c r="B24" s="266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8"/>
      <c r="O24" s="14"/>
      <c r="R24" s="33"/>
    </row>
    <row r="25" spans="1:18" ht="12.75">
      <c r="A25" s="136" t="s">
        <v>131</v>
      </c>
      <c r="B25" s="65">
        <v>649</v>
      </c>
      <c r="C25" s="65">
        <v>863</v>
      </c>
      <c r="D25" s="65">
        <v>807</v>
      </c>
      <c r="E25" s="65">
        <v>811</v>
      </c>
      <c r="F25" s="65">
        <v>1953</v>
      </c>
      <c r="G25" s="65">
        <v>2303</v>
      </c>
      <c r="H25" s="65">
        <v>2338</v>
      </c>
      <c r="I25" s="65"/>
      <c r="J25" s="65"/>
      <c r="K25" s="65"/>
      <c r="L25" s="65"/>
      <c r="M25" s="65"/>
      <c r="N25" s="65">
        <v>9724</v>
      </c>
      <c r="O25" s="14"/>
      <c r="R25" s="33"/>
    </row>
    <row r="26" spans="1:18" s="17" customFormat="1" ht="12.75">
      <c r="A26" s="64" t="s">
        <v>132</v>
      </c>
      <c r="B26" s="136">
        <v>529</v>
      </c>
      <c r="C26" s="136">
        <v>567</v>
      </c>
      <c r="D26" s="136">
        <v>442</v>
      </c>
      <c r="E26" s="136">
        <v>416</v>
      </c>
      <c r="F26" s="136">
        <v>1065</v>
      </c>
      <c r="G26" s="136">
        <v>1204</v>
      </c>
      <c r="H26" s="136">
        <v>1313</v>
      </c>
      <c r="I26" s="136"/>
      <c r="J26" s="136"/>
      <c r="K26" s="136"/>
      <c r="L26" s="136"/>
      <c r="M26" s="136"/>
      <c r="N26" s="136">
        <v>5536</v>
      </c>
      <c r="O26" s="16"/>
      <c r="R26" s="33"/>
    </row>
    <row r="27" spans="1:15" s="5" customFormat="1" ht="12.75">
      <c r="A27" s="40" t="s">
        <v>133</v>
      </c>
      <c r="B27" s="41">
        <v>1178</v>
      </c>
      <c r="C27" s="41">
        <v>1430</v>
      </c>
      <c r="D27" s="41">
        <v>1249</v>
      </c>
      <c r="E27" s="41">
        <v>1227</v>
      </c>
      <c r="F27" s="41">
        <v>3018</v>
      </c>
      <c r="G27" s="41">
        <v>3507</v>
      </c>
      <c r="H27" s="41">
        <v>3651</v>
      </c>
      <c r="I27" s="41"/>
      <c r="J27" s="41"/>
      <c r="K27" s="41"/>
      <c r="L27" s="41"/>
      <c r="M27" s="41"/>
      <c r="N27" s="41">
        <v>15260</v>
      </c>
      <c r="O27" s="34"/>
    </row>
    <row r="28" spans="1:15" s="5" customFormat="1" ht="12.75">
      <c r="A28" s="42" t="s">
        <v>18</v>
      </c>
      <c r="B28" s="154">
        <v>0.7451851851851852</v>
      </c>
      <c r="C28" s="154">
        <v>0.13132911392405067</v>
      </c>
      <c r="D28" s="154">
        <v>-0.5274309496783958</v>
      </c>
      <c r="E28" s="154">
        <v>-0.6683783783783783</v>
      </c>
      <c r="F28" s="154">
        <v>-0.12267441860465111</v>
      </c>
      <c r="G28" s="154">
        <v>-0.046492659053833596</v>
      </c>
      <c r="H28" s="154">
        <v>-0.108642578125</v>
      </c>
      <c r="I28" s="154"/>
      <c r="J28" s="154"/>
      <c r="K28" s="154"/>
      <c r="L28" s="154"/>
      <c r="M28" s="154"/>
      <c r="N28" s="154">
        <v>-0.2172753385309807</v>
      </c>
      <c r="O28" s="34"/>
    </row>
    <row r="29" spans="1:15" s="5" customFormat="1" ht="12.75">
      <c r="A29" s="42" t="s">
        <v>19</v>
      </c>
      <c r="B29" s="154">
        <v>0.7928176795580111</v>
      </c>
      <c r="C29" s="154">
        <v>0.07471980074719808</v>
      </c>
      <c r="D29" s="154">
        <v>-0.5654281098546041</v>
      </c>
      <c r="E29" s="154">
        <v>-0.6857807051530415</v>
      </c>
      <c r="F29" s="154">
        <v>-0.1797564048719026</v>
      </c>
      <c r="G29" s="154">
        <v>-0.07916833266693324</v>
      </c>
      <c r="H29" s="154">
        <v>-0.16050269299820463</v>
      </c>
      <c r="I29" s="154"/>
      <c r="J29" s="154"/>
      <c r="K29" s="154"/>
      <c r="L29" s="154"/>
      <c r="M29" s="154"/>
      <c r="N29" s="154">
        <v>-0.2672192916352675</v>
      </c>
      <c r="O29" s="34"/>
    </row>
    <row r="30" spans="1:15" s="5" customFormat="1" ht="12.75">
      <c r="A30" s="42" t="s">
        <v>20</v>
      </c>
      <c r="B30" s="154">
        <v>0.6900958466453675</v>
      </c>
      <c r="C30" s="154">
        <v>0.22993492407809102</v>
      </c>
      <c r="D30" s="154">
        <v>-0.43765903307888043</v>
      </c>
      <c r="E30" s="154">
        <v>-0.6282394995531725</v>
      </c>
      <c r="F30" s="154">
        <v>0.0056657223796034994</v>
      </c>
      <c r="G30" s="154">
        <v>0.022939677145284554</v>
      </c>
      <c r="H30" s="154">
        <v>0.0015255530129671957</v>
      </c>
      <c r="I30" s="154"/>
      <c r="J30" s="154"/>
      <c r="K30" s="154"/>
      <c r="L30" s="154"/>
      <c r="M30" s="154"/>
      <c r="N30" s="154">
        <v>-0.11082557018952777</v>
      </c>
      <c r="O30" s="34"/>
    </row>
    <row r="31" spans="1:14" ht="12.75">
      <c r="A31" s="42" t="s">
        <v>22</v>
      </c>
      <c r="B31" s="154">
        <v>0.5509337860780985</v>
      </c>
      <c r="C31" s="154">
        <v>0.6034965034965035</v>
      </c>
      <c r="D31" s="154">
        <v>0.6461168935148118</v>
      </c>
      <c r="E31" s="154">
        <v>0.660961695191524</v>
      </c>
      <c r="F31" s="154">
        <v>0.647117296222664</v>
      </c>
      <c r="G31" s="154">
        <v>0.656686626746507</v>
      </c>
      <c r="H31" s="154">
        <v>0.6403725006847439</v>
      </c>
      <c r="I31" s="154"/>
      <c r="J31" s="154"/>
      <c r="K31" s="154"/>
      <c r="L31" s="154"/>
      <c r="M31" s="154"/>
      <c r="N31" s="154">
        <v>0.6372214941022281</v>
      </c>
    </row>
    <row r="34" spans="1:7" ht="30.75" customHeight="1">
      <c r="A34" s="235" t="s">
        <v>4</v>
      </c>
      <c r="B34" s="276" t="str">
        <f>'R_PTW USED 2020vs2019'!B9:C9</f>
        <v>JULY</v>
      </c>
      <c r="C34" s="277"/>
      <c r="D34" s="278" t="s">
        <v>34</v>
      </c>
      <c r="E34" s="280" t="s">
        <v>23</v>
      </c>
      <c r="F34" s="281"/>
      <c r="G34" s="278" t="s">
        <v>34</v>
      </c>
    </row>
    <row r="35" spans="1:7" ht="15.75" customHeight="1">
      <c r="A35" s="236"/>
      <c r="B35" s="45">
        <v>2020</v>
      </c>
      <c r="C35" s="45">
        <v>2019</v>
      </c>
      <c r="D35" s="279"/>
      <c r="E35" s="45">
        <v>2020</v>
      </c>
      <c r="F35" s="45">
        <v>2019</v>
      </c>
      <c r="G35" s="279"/>
    </row>
    <row r="36" spans="1:7" ht="15.75" customHeight="1">
      <c r="A36" s="67" t="s">
        <v>40</v>
      </c>
      <c r="B36" s="196">
        <v>3027</v>
      </c>
      <c r="C36" s="196">
        <v>2338</v>
      </c>
      <c r="D36" s="192">
        <v>0.2946963216424294</v>
      </c>
      <c r="E36" s="196">
        <v>13456</v>
      </c>
      <c r="F36" s="196">
        <v>13869</v>
      </c>
      <c r="G36" s="192">
        <v>-0.02977864301680011</v>
      </c>
    </row>
    <row r="37" spans="1:7" ht="15.75" customHeight="1">
      <c r="A37" s="67" t="s">
        <v>41</v>
      </c>
      <c r="B37" s="196">
        <v>7790</v>
      </c>
      <c r="C37" s="196">
        <v>7667</v>
      </c>
      <c r="D37" s="192">
        <v>0.016042780748663166</v>
      </c>
      <c r="E37" s="196">
        <v>40628</v>
      </c>
      <c r="F37" s="196">
        <v>46313</v>
      </c>
      <c r="G37" s="192">
        <v>-0.1227517111826053</v>
      </c>
    </row>
    <row r="38" spans="1:7" ht="15.75" customHeight="1">
      <c r="A38" s="95" t="s">
        <v>5</v>
      </c>
      <c r="B38" s="196">
        <v>10817</v>
      </c>
      <c r="C38" s="196">
        <v>10005</v>
      </c>
      <c r="D38" s="192">
        <v>0.08115942028985512</v>
      </c>
      <c r="E38" s="196">
        <v>54084</v>
      </c>
      <c r="F38" s="196">
        <v>60182</v>
      </c>
      <c r="G38" s="192">
        <v>-0.10132597786713637</v>
      </c>
    </row>
    <row r="39" ht="15.75" customHeight="1"/>
    <row r="40" ht="15.75" customHeight="1"/>
    <row r="41" spans="1:7" ht="32.25" customHeight="1">
      <c r="A41" s="235" t="s">
        <v>3</v>
      </c>
      <c r="B41" s="276" t="str">
        <f>B34</f>
        <v>JULY</v>
      </c>
      <c r="C41" s="277"/>
      <c r="D41" s="278" t="s">
        <v>34</v>
      </c>
      <c r="E41" s="280" t="s">
        <v>23</v>
      </c>
      <c r="F41" s="281"/>
      <c r="G41" s="278" t="s">
        <v>34</v>
      </c>
    </row>
    <row r="42" spans="1:7" ht="15.75" customHeight="1">
      <c r="A42" s="236"/>
      <c r="B42" s="45">
        <v>2020</v>
      </c>
      <c r="C42" s="45">
        <v>2019</v>
      </c>
      <c r="D42" s="279"/>
      <c r="E42" s="45">
        <v>2020</v>
      </c>
      <c r="F42" s="45">
        <v>2019</v>
      </c>
      <c r="G42" s="279"/>
    </row>
    <row r="43" spans="1:7" ht="15.75" customHeight="1">
      <c r="A43" s="67" t="s">
        <v>40</v>
      </c>
      <c r="B43" s="196">
        <v>2338</v>
      </c>
      <c r="C43" s="196">
        <v>2785</v>
      </c>
      <c r="D43" s="192">
        <v>-0.16050269299820463</v>
      </c>
      <c r="E43" s="196">
        <v>9724</v>
      </c>
      <c r="F43" s="196">
        <v>13270</v>
      </c>
      <c r="G43" s="192">
        <v>-0.2672192916352675</v>
      </c>
    </row>
    <row r="44" spans="1:7" ht="15.75" customHeight="1">
      <c r="A44" s="67" t="s">
        <v>41</v>
      </c>
      <c r="B44" s="196">
        <v>1313</v>
      </c>
      <c r="C44" s="196">
        <v>1311</v>
      </c>
      <c r="D44" s="192">
        <v>0.0015255530129671957</v>
      </c>
      <c r="E44" s="196">
        <v>5536</v>
      </c>
      <c r="F44" s="196">
        <v>6226</v>
      </c>
      <c r="G44" s="192">
        <v>-0.11082557018952777</v>
      </c>
    </row>
    <row r="45" spans="1:7" ht="15.75" customHeight="1">
      <c r="A45" s="95" t="s">
        <v>5</v>
      </c>
      <c r="B45" s="196">
        <v>3651</v>
      </c>
      <c r="C45" s="196">
        <v>4096</v>
      </c>
      <c r="D45" s="192">
        <v>-0.108642578125</v>
      </c>
      <c r="E45" s="196">
        <v>15260</v>
      </c>
      <c r="F45" s="196">
        <v>19496</v>
      </c>
      <c r="G45" s="192">
        <v>-0.2172753385309807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80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69" t="s">
        <v>44</v>
      </c>
      <c r="B52" s="269"/>
      <c r="C52" s="269"/>
      <c r="D52" s="269"/>
      <c r="E52" s="269"/>
      <c r="F52" s="269"/>
      <c r="G52" s="269"/>
      <c r="H52" s="269"/>
      <c r="I52" s="269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2020-08-07T13:45:40Z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